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'Individuale'!$A$4:$I$67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<sst xmlns="http://schemas.openxmlformats.org/spreadsheetml/2006/main" count="294" uniqueCount="167">
  <si>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</si>
  <si>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</si>
  <si>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</si>
  <si>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</si>
  <si>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</si>
  <si>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</si>
  <si>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</si>
  <si>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</si>
  <si>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</si>
  <si>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</si>
  <si>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</si>
  <si>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GIOVANNI</t>
  </si>
  <si>
    <t>DAVIDE</t>
  </si>
  <si>
    <t>MARCELLI</t>
  </si>
  <si>
    <t>PIETRO</t>
  </si>
  <si>
    <t>ALESSANDRO</t>
  </si>
  <si>
    <t>MICHELE</t>
  </si>
  <si>
    <t>MASSIMILIANO</t>
  </si>
  <si>
    <t>JACOPO</t>
  </si>
  <si>
    <t>ROBERTO</t>
  </si>
  <si>
    <t>MARCO</t>
  </si>
  <si>
    <t>GIUSEPPE</t>
  </si>
  <si>
    <t>FRANCESCO</t>
  </si>
  <si>
    <t>PAOLO</t>
  </si>
  <si>
    <t>REALI</t>
  </si>
  <si>
    <t>GIANNI</t>
  </si>
  <si>
    <t>DIEGO</t>
  </si>
  <si>
    <t>CLAUDIO</t>
  </si>
  <si>
    <t>VINCENZO</t>
  </si>
  <si>
    <t>CRISTIAN</t>
  </si>
  <si>
    <t>MASSIMO</t>
  </si>
  <si>
    <t>ANTONIO</t>
  </si>
  <si>
    <t>FELICE</t>
  </si>
  <si>
    <t>LUIGI</t>
  </si>
  <si>
    <t>CASTELLANA</t>
  </si>
  <si>
    <t>G.S. BANCARI ROMANI</t>
  </si>
  <si>
    <t>GRECO</t>
  </si>
  <si>
    <t>ROSSANO</t>
  </si>
  <si>
    <t>MAURIZIO</t>
  </si>
  <si>
    <t>ALESSIO</t>
  </si>
  <si>
    <t>CARLO</t>
  </si>
  <si>
    <t>ALESSANDRA</t>
  </si>
  <si>
    <t>ROSA</t>
  </si>
  <si>
    <t>ESPOSITO</t>
  </si>
  <si>
    <t>NICOLETTA</t>
  </si>
  <si>
    <t>ZOLLI</t>
  </si>
  <si>
    <t>B</t>
  </si>
  <si>
    <t>E</t>
  </si>
  <si>
    <t>C</t>
  </si>
  <si>
    <t>G</t>
  </si>
  <si>
    <t>TADDEI</t>
  </si>
  <si>
    <t>ATL. DI MARCO SPORT</t>
  </si>
  <si>
    <t>A</t>
  </si>
  <si>
    <t>TOFI</t>
  </si>
  <si>
    <t>D</t>
  </si>
  <si>
    <t>A.S. AMATORI VILLA PAMPHILI</t>
  </si>
  <si>
    <t>FARAONI</t>
  </si>
  <si>
    <t>COGNATA</t>
  </si>
  <si>
    <t>ETTORE</t>
  </si>
  <si>
    <t>GUIDA</t>
  </si>
  <si>
    <t>VALERIO</t>
  </si>
  <si>
    <t>F</t>
  </si>
  <si>
    <t>SALVATORE</t>
  </si>
  <si>
    <t>STURNIOLO</t>
  </si>
  <si>
    <t>GAETANO</t>
  </si>
  <si>
    <t>ABBATE</t>
  </si>
  <si>
    <t>SALVATORE PANFILO</t>
  </si>
  <si>
    <t>H</t>
  </si>
  <si>
    <t>NASSO</t>
  </si>
  <si>
    <t>SILVIA</t>
  </si>
  <si>
    <t>L</t>
  </si>
  <si>
    <t>BERNI</t>
  </si>
  <si>
    <t>UISP VITERBO</t>
  </si>
  <si>
    <t>N</t>
  </si>
  <si>
    <t>INDIVIDUALE</t>
  </si>
  <si>
    <t>P</t>
  </si>
  <si>
    <t>PIRAS</t>
  </si>
  <si>
    <t>CEORNEI</t>
  </si>
  <si>
    <t>ARRICHIELLO</t>
  </si>
  <si>
    <t>I</t>
  </si>
  <si>
    <t>M</t>
  </si>
  <si>
    <t>MARINO</t>
  </si>
  <si>
    <t>DANIELA</t>
  </si>
  <si>
    <t>ERCOLANI</t>
  </si>
  <si>
    <t>UISP ROMA</t>
  </si>
  <si>
    <t>CIANTI</t>
  </si>
  <si>
    <t>ORRU'</t>
  </si>
  <si>
    <t>SIMONA</t>
  </si>
  <si>
    <t>TAMBURRINI</t>
  </si>
  <si>
    <t>CHERUBINI</t>
  </si>
  <si>
    <t>DIMITROVA</t>
  </si>
  <si>
    <t>PROCACCI</t>
  </si>
  <si>
    <t>ROMANO</t>
  </si>
  <si>
    <t>ATLETICA CECCANO</t>
  </si>
  <si>
    <t>SERGIO</t>
  </si>
  <si>
    <t>SAMMARCO</t>
  </si>
  <si>
    <t>TANFONI</t>
  </si>
  <si>
    <t>PASQUALE</t>
  </si>
  <si>
    <t>JEDRUSIK</t>
  </si>
  <si>
    <t>MAGDALENA AGATA</t>
  </si>
  <si>
    <t>TIZIANO</t>
  </si>
  <si>
    <t>ANGELONI</t>
  </si>
  <si>
    <t>G.P.MONTI DELLA TOLFA L'AIRONE</t>
  </si>
  <si>
    <t>ALTO LAZIO A.S.D.</t>
  </si>
  <si>
    <t>A.S.D. ZONA OLIMPICA TEAM</t>
  </si>
  <si>
    <t>POLISPORTIVA MONTALTO</t>
  </si>
  <si>
    <t>CARTUCCIA</t>
  </si>
  <si>
    <t>ASD LIBERTY ATLETIC</t>
  </si>
  <si>
    <t>UISP MONTEROTONDO</t>
  </si>
  <si>
    <t>LBM SPORT</t>
  </si>
  <si>
    <t>LANZI</t>
  </si>
  <si>
    <t>O</t>
  </si>
  <si>
    <t>A.S. RUNNERS SAN GEMINI</t>
  </si>
  <si>
    <t>CIPOLLETTI</t>
  </si>
  <si>
    <t>LEONARDA</t>
  </si>
  <si>
    <t>SANTI</t>
  </si>
  <si>
    <t>TIRATTERRA</t>
  </si>
  <si>
    <t>ATL. ORTE</t>
  </si>
  <si>
    <t>TIRRENO ATLETICA</t>
  </si>
  <si>
    <t>PISCIOTTANO</t>
  </si>
  <si>
    <t>SACCO</t>
  </si>
  <si>
    <t>GIANFRANCO</t>
  </si>
  <si>
    <t>ANA MARIA</t>
  </si>
  <si>
    <t>A.S.D. LIBERI PODISTI</t>
  </si>
  <si>
    <t>PAONE</t>
  </si>
  <si>
    <t>SALI</t>
  </si>
  <si>
    <t>ATLETICO MONTEROTONDO</t>
  </si>
  <si>
    <t>ATL. 90 TARQUINIA</t>
  </si>
  <si>
    <t>BORINO</t>
  </si>
  <si>
    <t>FILIPPO ANTONIO</t>
  </si>
  <si>
    <t>CRISTOFARI</t>
  </si>
  <si>
    <t>NICCOLI</t>
  </si>
  <si>
    <t>MAIETTO</t>
  </si>
  <si>
    <t>ATL. NEPI</t>
  </si>
  <si>
    <t>ASD PIANO MA ARRIVIAMO</t>
  </si>
  <si>
    <t>COLETTA</t>
  </si>
  <si>
    <t>TROTTA</t>
  </si>
  <si>
    <t>COSTANTINO</t>
  </si>
  <si>
    <t>PROIETTI</t>
  </si>
  <si>
    <t>LELLI</t>
  </si>
  <si>
    <t>FOIS</t>
  </si>
  <si>
    <t>TRISPORT COSTA D'ARGENTO</t>
  </si>
  <si>
    <t>ARGENTIERI</t>
  </si>
  <si>
    <t>COIANIZ</t>
  </si>
  <si>
    <t>NC</t>
  </si>
  <si>
    <t>MARTELLA</t>
  </si>
  <si>
    <t>A.S.D.TIVOLI MARATHON</t>
  </si>
  <si>
    <t>PITARI</t>
  </si>
  <si>
    <t>ANTONELLO MASSIMILIANO</t>
  </si>
  <si>
    <t>SCOTTOLI</t>
  </si>
  <si>
    <t>MOCCALDI</t>
  </si>
  <si>
    <t>SEFERYAN</t>
  </si>
  <si>
    <t>ELVIRA</t>
  </si>
  <si>
    <t>CINTIOLI</t>
  </si>
  <si>
    <t>ATLETICAMENTE</t>
  </si>
  <si>
    <t>TORRI</t>
  </si>
  <si>
    <t>PETRARCHI</t>
  </si>
  <si>
    <t>PONTUALE</t>
  </si>
  <si>
    <t>MIGLIORINI</t>
  </si>
  <si>
    <t>VILMA</t>
  </si>
  <si>
    <t>MARATEA</t>
  </si>
  <si>
    <t>ANI ANFILOTKA</t>
  </si>
  <si>
    <t>D'AURELIO</t>
  </si>
  <si>
    <t>PODISTICA MONTENERO</t>
  </si>
  <si>
    <t>Festa del Tartufo</t>
  </si>
  <si>
    <t>5ª edizione</t>
  </si>
  <si>
    <t>Blera (VT) Italia - Domenica 28/08/2016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</si>
</sst>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4" fillId="3" borderId="0" applyNumberFormat="0" applyBorder="0" applyAlignment="0" applyProtection="0"/>
    <xf numFmtId="0" fontId="33" fillId="4" borderId="0" applyNumberFormat="0" applyBorder="0" applyAlignment="0" applyProtection="0"/>
    <xf numFmtId="0" fontId="14" fillId="5" borderId="0" applyNumberFormat="0" applyBorder="0" applyAlignment="0" applyProtection="0"/>
    <xf numFmtId="0" fontId="33" fillId="6" borderId="0" applyNumberFormat="0" applyBorder="0" applyAlignment="0" applyProtection="0"/>
    <xf numFmtId="0" fontId="14" fillId="7" borderId="0" applyNumberFormat="0" applyBorder="0" applyAlignment="0" applyProtection="0"/>
    <xf numFmtId="0" fontId="33" fillId="8" borderId="0" applyNumberFormat="0" applyBorder="0" applyAlignment="0" applyProtection="0"/>
    <xf numFmtId="0" fontId="14" fillId="9" borderId="0" applyNumberFormat="0" applyBorder="0" applyAlignment="0" applyProtection="0"/>
    <xf numFmtId="0" fontId="33" fillId="10" borderId="0" applyNumberFormat="0" applyBorder="0" applyAlignment="0" applyProtection="0"/>
    <xf numFmtId="0" fontId="14" fillId="11" borderId="0" applyNumberFormat="0" applyBorder="0" applyAlignment="0" applyProtection="0"/>
    <xf numFmtId="0" fontId="33" fillId="12" borderId="0" applyNumberFormat="0" applyBorder="0" applyAlignment="0" applyProtection="0"/>
    <xf numFmtId="0" fontId="14" fillId="13" borderId="0" applyNumberFormat="0" applyBorder="0" applyAlignment="0" applyProtection="0"/>
    <xf numFmtId="0" fontId="33" fillId="14" borderId="0" applyNumberFormat="0" applyBorder="0" applyAlignment="0" applyProtection="0"/>
    <xf numFmtId="0" fontId="14" fillId="15" borderId="0" applyNumberFormat="0" applyBorder="0" applyAlignment="0" applyProtection="0"/>
    <xf numFmtId="0" fontId="33" fillId="16" borderId="0" applyNumberFormat="0" applyBorder="0" applyAlignment="0" applyProtection="0"/>
    <xf numFmtId="0" fontId="14" fillId="17" borderId="0" applyNumberFormat="0" applyBorder="0" applyAlignment="0" applyProtection="0"/>
    <xf numFmtId="0" fontId="33" fillId="18" borderId="0" applyNumberFormat="0" applyBorder="0" applyAlignment="0" applyProtection="0"/>
    <xf numFmtId="0" fontId="14" fillId="19" borderId="0" applyNumberFormat="0" applyBorder="0" applyAlignment="0" applyProtection="0"/>
    <xf numFmtId="0" fontId="33" fillId="20" borderId="0" applyNumberFormat="0" applyBorder="0" applyAlignment="0" applyProtection="0"/>
    <xf numFmtId="0" fontId="14" fillId="9" borderId="0" applyNumberFormat="0" applyBorder="0" applyAlignment="0" applyProtection="0"/>
    <xf numFmtId="0" fontId="33" fillId="21" borderId="0" applyNumberFormat="0" applyBorder="0" applyAlignment="0" applyProtection="0"/>
    <xf numFmtId="0" fontId="14" fillId="15" borderId="0" applyNumberFormat="0" applyBorder="0" applyAlignment="0" applyProtection="0"/>
    <xf numFmtId="0" fontId="33" fillId="22" borderId="0" applyNumberFormat="0" applyBorder="0" applyAlignment="0" applyProtection="0"/>
    <xf numFmtId="0" fontId="14" fillId="23" borderId="0" applyNumberFormat="0" applyBorder="0" applyAlignment="0" applyProtection="0"/>
    <xf numFmtId="0" fontId="34" fillId="24" borderId="0" applyNumberFormat="0" applyBorder="0" applyAlignment="0" applyProtection="0"/>
    <xf numFmtId="0" fontId="15" fillId="25" borderId="0" applyNumberFormat="0" applyBorder="0" applyAlignment="0" applyProtection="0"/>
    <xf numFmtId="0" fontId="34" fillId="26" borderId="0" applyNumberFormat="0" applyBorder="0" applyAlignment="0" applyProtection="0"/>
    <xf numFmtId="0" fontId="15" fillId="17" borderId="0" applyNumberFormat="0" applyBorder="0" applyAlignment="0" applyProtection="0"/>
    <xf numFmtId="0" fontId="34" fillId="27" borderId="0" applyNumberFormat="0" applyBorder="0" applyAlignment="0" applyProtection="0"/>
    <xf numFmtId="0" fontId="15" fillId="19" borderId="0" applyNumberFormat="0" applyBorder="0" applyAlignment="0" applyProtection="0"/>
    <xf numFmtId="0" fontId="34" fillId="28" borderId="0" applyNumberFormat="0" applyBorder="0" applyAlignment="0" applyProtection="0"/>
    <xf numFmtId="0" fontId="15" fillId="29" borderId="0" applyNumberFormat="0" applyBorder="0" applyAlignment="0" applyProtection="0"/>
    <xf numFmtId="0" fontId="34" fillId="30" borderId="0" applyNumberFormat="0" applyBorder="0" applyAlignment="0" applyProtection="0"/>
    <xf numFmtId="0" fontId="15" fillId="31" borderId="0" applyNumberFormat="0" applyBorder="0" applyAlignment="0" applyProtection="0"/>
    <xf numFmtId="0" fontId="34" fillId="32" borderId="0" applyNumberFormat="0" applyBorder="0" applyAlignment="0" applyProtection="0"/>
    <xf numFmtId="0" fontId="15" fillId="33" borderId="0" applyNumberFormat="0" applyBorder="0" applyAlignment="0" applyProtection="0"/>
    <xf numFmtId="0" fontId="35" fillId="34" borderId="1" applyNumberFormat="0" applyAlignment="0" applyProtection="0"/>
    <xf numFmtId="0" fontId="16" fillId="35" borderId="2" applyNumberFormat="0" applyAlignment="0" applyProtection="0"/>
    <xf numFmtId="0" fontId="36" fillId="0" borderId="3" applyNumberFormat="0" applyFill="0" applyAlignment="0" applyProtection="0"/>
    <xf numFmtId="0" fontId="17" fillId="0" borderId="4" applyNumberFormat="0" applyFill="0" applyAlignment="0" applyProtection="0"/>
    <xf numFmtId="0" fontId="37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15" fillId="39" borderId="0" applyNumberFormat="0" applyBorder="0" applyAlignment="0" applyProtection="0"/>
    <xf numFmtId="0" fontId="34" fillId="40" borderId="0" applyNumberFormat="0" applyBorder="0" applyAlignment="0" applyProtection="0"/>
    <xf numFmtId="0" fontId="15" fillId="41" borderId="0" applyNumberFormat="0" applyBorder="0" applyAlignment="0" applyProtection="0"/>
    <xf numFmtId="0" fontId="34" fillId="42" borderId="0" applyNumberFormat="0" applyBorder="0" applyAlignment="0" applyProtection="0"/>
    <xf numFmtId="0" fontId="15" fillId="43" borderId="0" applyNumberFormat="0" applyBorder="0" applyAlignment="0" applyProtection="0"/>
    <xf numFmtId="0" fontId="34" fillId="44" borderId="0" applyNumberFormat="0" applyBorder="0" applyAlignment="0" applyProtection="0"/>
    <xf numFmtId="0" fontId="15" fillId="29" borderId="0" applyNumberFormat="0" applyBorder="0" applyAlignment="0" applyProtection="0"/>
    <xf numFmtId="0" fontId="34" fillId="45" borderId="0" applyNumberFormat="0" applyBorder="0" applyAlignment="0" applyProtection="0"/>
    <xf numFmtId="0" fontId="15" fillId="31" borderId="0" applyNumberFormat="0" applyBorder="0" applyAlignment="0" applyProtection="0"/>
    <xf numFmtId="0" fontId="34" fillId="46" borderId="0" applyNumberFormat="0" applyBorder="0" applyAlignment="0" applyProtection="0"/>
    <xf numFmtId="0" fontId="15" fillId="47" borderId="0" applyNumberFormat="0" applyBorder="0" applyAlignment="0" applyProtection="0"/>
    <xf numFmtId="0" fontId="38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5" fillId="0" borderId="12" applyNumberFormat="0" applyFill="0" applyAlignment="0" applyProtection="0"/>
    <xf numFmtId="0" fontId="45" fillId="0" borderId="13" applyNumberFormat="0" applyFill="0" applyAlignment="0" applyProtection="0"/>
    <xf numFmtId="0" fontId="26" fillId="0" borderId="14" applyNumberFormat="0" applyFill="0" applyAlignment="0" applyProtection="0"/>
    <xf numFmtId="0" fontId="46" fillId="0" borderId="15" applyNumberFormat="0" applyFill="0" applyAlignment="0" applyProtection="0"/>
    <xf numFmtId="0" fontId="27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8" fillId="0" borderId="18" applyNumberFormat="0" applyFill="0" applyAlignment="0" applyProtection="0"/>
    <xf numFmtId="0" fontId="49" fillId="53" borderId="0" applyNumberFormat="0" applyBorder="0" applyAlignment="0" applyProtection="0"/>
    <xf numFmtId="0" fontId="29" fillId="5" borderId="0" applyNumberFormat="0" applyBorder="0" applyAlignment="0" applyProtection="0"/>
    <xf numFmtId="0" fontId="50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21" fontId="7" fillId="0" borderId="23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3" xfId="0" applyFont="1" applyFill="1" applyBorder="1" applyAlignment="1">
      <alignment horizontal="center" vertical="center"/>
    </xf>
    <xf numFmtId="0" fontId="3" fillId="55" borderId="24" xfId="0" applyFont="1" applyFill="1" applyBorder="1" applyAlignment="1">
      <alignment horizontal="center" vertical="center"/>
    </xf>
    <xf numFmtId="0" fontId="13" fillId="47" borderId="25" xfId="0" applyFont="1" applyFill="1" applyBorder="1" applyAlignment="1">
      <alignment horizontal="center" vertical="center" wrapText="1"/>
    </xf>
    <xf numFmtId="0" fontId="13" fillId="47" borderId="26" xfId="0" applyFont="1" applyFill="1" applyBorder="1" applyAlignment="1">
      <alignment horizontal="center" vertical="center" wrapText="1"/>
    </xf>
    <xf numFmtId="0" fontId="13" fillId="47" borderId="27" xfId="0" applyFont="1" applyFill="1" applyBorder="1" applyAlignment="1">
      <alignment horizontal="center" vertical="center" wrapText="1"/>
    </xf>
    <xf numFmtId="0" fontId="12" fillId="55" borderId="24" xfId="0" applyFont="1" applyFill="1" applyBorder="1" applyAlignment="1">
      <alignment horizontal="center" vertical="center"/>
    </xf>
    <xf numFmtId="178" fontId="7" fillId="0" borderId="21" xfId="0" applyNumberFormat="1" applyFont="1" applyFill="1" applyBorder="1" applyAlignment="1">
      <alignment horizontal="center" vertical="center"/>
    </xf>
    <xf numFmtId="178" fontId="7" fillId="0" borderId="22" xfId="0" applyNumberFormat="1" applyFont="1" applyFill="1" applyBorder="1" applyAlignment="1">
      <alignment horizontal="center" vertical="center"/>
    </xf>
    <xf numFmtId="178" fontId="7" fillId="0" borderId="23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7" fillId="0" borderId="29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0" fontId="7" fillId="0" borderId="30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Nota 3" xfId="81"/>
    <cellStyle name="Output" xfId="82"/>
    <cellStyle name="Output 2" xfId="83"/>
    <cellStyle name="Percent" xfId="84"/>
    <cellStyle name="Testo avviso" xfId="85"/>
    <cellStyle name="Testo avviso 2" xfId="86"/>
    <cellStyle name="Testo descrittivo" xfId="87"/>
    <cellStyle name="Testo descrittivo 2" xfId="88"/>
    <cellStyle name="Titolo" xfId="89"/>
    <cellStyle name="Titolo 1" xfId="90"/>
    <cellStyle name="Titolo 1 2" xfId="91"/>
    <cellStyle name="Titolo 2" xfId="92"/>
    <cellStyle name="Titolo 2 2" xfId="93"/>
    <cellStyle name="Titolo 3" xfId="94"/>
    <cellStyle name="Titolo 3 2" xfId="95"/>
    <cellStyle name="Titolo 4" xfId="96"/>
    <cellStyle name="Titolo 4 2" xfId="97"/>
    <cellStyle name="Titolo 5" xfId="98"/>
    <cellStyle name="Titolo 6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21" t="s">
        <v>164</v>
      </c>
      <c r="B1" s="21"/>
      <c r="C1" s="21"/>
      <c r="D1" s="21"/>
      <c r="E1" s="21"/>
      <c r="F1" s="21"/>
      <c r="G1" s="21"/>
      <c r="H1" s="21"/>
      <c r="I1" s="21"/>
    </row>
    <row r="2" spans="1:9" ht="24" customHeight="1">
      <c r="A2" s="22" t="s">
        <v>165</v>
      </c>
      <c r="B2" s="22"/>
      <c r="C2" s="22"/>
      <c r="D2" s="22"/>
      <c r="E2" s="22"/>
      <c r="F2" s="22"/>
      <c r="G2" s="22"/>
      <c r="H2" s="22"/>
      <c r="I2" s="22"/>
    </row>
    <row r="3" spans="1:9" ht="24" customHeight="1">
      <c r="A3" s="23" t="s">
        <v>166</v>
      </c>
      <c r="B3" s="23"/>
      <c r="C3" s="23"/>
      <c r="D3" s="23"/>
      <c r="E3" s="23"/>
      <c r="F3" s="23"/>
      <c r="G3" s="23"/>
      <c r="H3" s="3" t="s">
        <v>0</v>
      </c>
      <c r="I3" s="4">
        <v>8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40" t="s">
        <v>140</v>
      </c>
      <c r="C5" s="40" t="s">
        <v>29</v>
      </c>
      <c r="D5" s="11" t="s">
        <v>47</v>
      </c>
      <c r="E5" s="40" t="s">
        <v>141</v>
      </c>
      <c r="F5" s="28">
        <v>0.017152777777777777</v>
      </c>
      <c r="G5" s="11" t="str">
        <f>TEXT(INT((HOUR(F5)*3600+MINUTE(F5)*60+SECOND(F5))/$I$3/60),"0")&amp;"."&amp;TEXT(MOD((HOUR(F5)*3600+MINUTE(F5)*60+SECOND(F5))/$I$3,60),"00")&amp;"/km"</f>
        <v>3.05/km</v>
      </c>
      <c r="H5" s="14">
        <f>F5-$F$5</f>
        <v>0</v>
      </c>
      <c r="I5" s="14">
        <f>F5-INDEX($F$5:$F$69,MATCH(D5,$D$5:$D$69,0))</f>
        <v>0</v>
      </c>
    </row>
    <row r="6" spans="1:9" s="10" customFormat="1" ht="15" customHeight="1">
      <c r="A6" s="12">
        <v>2</v>
      </c>
      <c r="B6" s="41" t="s">
        <v>142</v>
      </c>
      <c r="C6" s="41" t="s">
        <v>11</v>
      </c>
      <c r="D6" s="12" t="s">
        <v>46</v>
      </c>
      <c r="E6" s="41" t="s">
        <v>35</v>
      </c>
      <c r="F6" s="29">
        <v>0.01734953703703704</v>
      </c>
      <c r="G6" s="12" t="str">
        <f aca="true" t="shared" si="0" ref="G6:G21">TEXT(INT((HOUR(F6)*3600+MINUTE(F6)*60+SECOND(F6))/$I$3/60),"0")&amp;"."&amp;TEXT(MOD((HOUR(F6)*3600+MINUTE(F6)*60+SECOND(F6))/$I$3,60),"00")&amp;"/km"</f>
        <v>3.07/km</v>
      </c>
      <c r="H6" s="13">
        <f aca="true" t="shared" si="1" ref="H6:H21">F6-$F$5</f>
        <v>0.0001967592592592611</v>
      </c>
      <c r="I6" s="13">
        <f>F6-INDEX($F$5:$F$69,MATCH(D6,$D$5:$D$69,0))</f>
        <v>0</v>
      </c>
    </row>
    <row r="7" spans="1:9" s="10" customFormat="1" ht="15" customHeight="1">
      <c r="A7" s="12">
        <v>3</v>
      </c>
      <c r="B7" s="41" t="s">
        <v>106</v>
      </c>
      <c r="C7" s="41" t="s">
        <v>15</v>
      </c>
      <c r="D7" s="12" t="s">
        <v>48</v>
      </c>
      <c r="E7" s="41" t="s">
        <v>102</v>
      </c>
      <c r="F7" s="29">
        <v>0.01741898148148148</v>
      </c>
      <c r="G7" s="12" t="str">
        <f t="shared" si="0"/>
        <v>3.08/km</v>
      </c>
      <c r="H7" s="13">
        <f t="shared" si="1"/>
        <v>0.0002662037037037025</v>
      </c>
      <c r="I7" s="13">
        <f>F7-INDEX($F$5:$F$69,MATCH(D7,$D$5:$D$69,0))</f>
        <v>0</v>
      </c>
    </row>
    <row r="8" spans="1:9" s="10" customFormat="1" ht="15" customHeight="1">
      <c r="A8" s="12">
        <v>4</v>
      </c>
      <c r="B8" s="41" t="s">
        <v>96</v>
      </c>
      <c r="C8" s="41" t="s">
        <v>39</v>
      </c>
      <c r="D8" s="12" t="s">
        <v>52</v>
      </c>
      <c r="E8" s="41" t="s">
        <v>108</v>
      </c>
      <c r="F8" s="29">
        <v>0.017499999999999998</v>
      </c>
      <c r="G8" s="12" t="str">
        <f t="shared" si="0"/>
        <v>3.09/km</v>
      </c>
      <c r="H8" s="13">
        <f t="shared" si="1"/>
        <v>0.000347222222222221</v>
      </c>
      <c r="I8" s="13">
        <f>F8-INDEX($F$5:$F$69,MATCH(D8,$D$5:$D$69,0))</f>
        <v>0</v>
      </c>
    </row>
    <row r="9" spans="1:9" s="10" customFormat="1" ht="15" customHeight="1">
      <c r="A9" s="12">
        <v>5</v>
      </c>
      <c r="B9" s="41" t="s">
        <v>50</v>
      </c>
      <c r="C9" s="41" t="s">
        <v>19</v>
      </c>
      <c r="D9" s="12" t="s">
        <v>48</v>
      </c>
      <c r="E9" s="41" t="s">
        <v>51</v>
      </c>
      <c r="F9" s="29">
        <v>0.017708333333333333</v>
      </c>
      <c r="G9" s="12" t="str">
        <f t="shared" si="0"/>
        <v>3.11/km</v>
      </c>
      <c r="H9" s="13">
        <f t="shared" si="1"/>
        <v>0.0005555555555555557</v>
      </c>
      <c r="I9" s="13">
        <f>F9-INDEX($F$5:$F$69,MATCH(D9,$D$5:$D$69,0))</f>
        <v>0.00028935185185185314</v>
      </c>
    </row>
    <row r="10" spans="1:9" s="10" customFormat="1" ht="15" customHeight="1">
      <c r="A10" s="12">
        <v>6</v>
      </c>
      <c r="B10" s="41" t="s">
        <v>36</v>
      </c>
      <c r="C10" s="41" t="s">
        <v>97</v>
      </c>
      <c r="D10" s="12" t="s">
        <v>48</v>
      </c>
      <c r="E10" s="41" t="s">
        <v>51</v>
      </c>
      <c r="F10" s="29">
        <v>0.017997685185185186</v>
      </c>
      <c r="G10" s="12" t="str">
        <f t="shared" si="0"/>
        <v>3.14/km</v>
      </c>
      <c r="H10" s="13">
        <f t="shared" si="1"/>
        <v>0.0008449074074074088</v>
      </c>
      <c r="I10" s="13">
        <f>F10-INDEX($F$5:$F$69,MATCH(D10,$D$5:$D$69,0))</f>
        <v>0.0005787037037037063</v>
      </c>
    </row>
    <row r="11" spans="1:9" s="10" customFormat="1" ht="15" customHeight="1">
      <c r="A11" s="12">
        <v>7</v>
      </c>
      <c r="B11" s="41" t="s">
        <v>56</v>
      </c>
      <c r="C11" s="41" t="s">
        <v>27</v>
      </c>
      <c r="D11" s="12" t="s">
        <v>49</v>
      </c>
      <c r="E11" s="41" t="s">
        <v>51</v>
      </c>
      <c r="F11" s="29">
        <v>0.018136574074074072</v>
      </c>
      <c r="G11" s="12" t="str">
        <f t="shared" si="0"/>
        <v>3.16/km</v>
      </c>
      <c r="H11" s="13">
        <f t="shared" si="1"/>
        <v>0.0009837962962962951</v>
      </c>
      <c r="I11" s="13">
        <f>F11-INDEX($F$5:$F$69,MATCH(D11,$D$5:$D$69,0))</f>
        <v>0</v>
      </c>
    </row>
    <row r="12" spans="1:9" s="10" customFormat="1" ht="15" customHeight="1">
      <c r="A12" s="12">
        <v>8</v>
      </c>
      <c r="B12" s="41" t="s">
        <v>53</v>
      </c>
      <c r="C12" s="41" t="s">
        <v>32</v>
      </c>
      <c r="D12" s="12" t="s">
        <v>54</v>
      </c>
      <c r="E12" s="41" t="s">
        <v>102</v>
      </c>
      <c r="F12" s="29">
        <v>0.018171296296296297</v>
      </c>
      <c r="G12" s="12" t="str">
        <f t="shared" si="0"/>
        <v>3.16/km</v>
      </c>
      <c r="H12" s="13">
        <f t="shared" si="1"/>
        <v>0.0010185185185185193</v>
      </c>
      <c r="I12" s="13">
        <f>F12-INDEX($F$5:$F$69,MATCH(D12,$D$5:$D$69,0))</f>
        <v>0</v>
      </c>
    </row>
    <row r="13" spans="1:9" s="10" customFormat="1" ht="15" customHeight="1">
      <c r="A13" s="12">
        <v>9</v>
      </c>
      <c r="B13" s="41" t="s">
        <v>57</v>
      </c>
      <c r="C13" s="41" t="s">
        <v>21</v>
      </c>
      <c r="D13" s="12" t="s">
        <v>54</v>
      </c>
      <c r="E13" s="41" t="s">
        <v>107</v>
      </c>
      <c r="F13" s="29">
        <v>0.018287037037037036</v>
      </c>
      <c r="G13" s="12" t="str">
        <f t="shared" si="0"/>
        <v>3.18/km</v>
      </c>
      <c r="H13" s="13">
        <f t="shared" si="1"/>
        <v>0.0011342592592592585</v>
      </c>
      <c r="I13" s="13">
        <f>F13-INDEX($F$5:$F$69,MATCH(D13,$D$5:$D$69,0))</f>
        <v>0.00011574074074073917</v>
      </c>
    </row>
    <row r="14" spans="1:9" s="10" customFormat="1" ht="15" customHeight="1">
      <c r="A14" s="12">
        <v>10</v>
      </c>
      <c r="B14" s="41" t="s">
        <v>143</v>
      </c>
      <c r="C14" s="41" t="s">
        <v>15</v>
      </c>
      <c r="D14" s="12" t="s">
        <v>61</v>
      </c>
      <c r="E14" s="41" t="s">
        <v>134</v>
      </c>
      <c r="F14" s="29">
        <v>0.01871527777777778</v>
      </c>
      <c r="G14" s="12" t="str">
        <f t="shared" si="0"/>
        <v>3.22/km</v>
      </c>
      <c r="H14" s="13">
        <f t="shared" si="1"/>
        <v>0.0015625000000000014</v>
      </c>
      <c r="I14" s="13">
        <f>F14-INDEX($F$5:$F$69,MATCH(D14,$D$5:$D$69,0))</f>
        <v>0</v>
      </c>
    </row>
    <row r="15" spans="1:9" s="10" customFormat="1" ht="15" customHeight="1">
      <c r="A15" s="12">
        <v>11</v>
      </c>
      <c r="B15" s="41" t="s">
        <v>59</v>
      </c>
      <c r="C15" s="41" t="s">
        <v>60</v>
      </c>
      <c r="D15" s="12" t="s">
        <v>46</v>
      </c>
      <c r="E15" s="41" t="s">
        <v>102</v>
      </c>
      <c r="F15" s="29">
        <v>0.01888888888888889</v>
      </c>
      <c r="G15" s="12" t="str">
        <f t="shared" si="0"/>
        <v>3.24/km</v>
      </c>
      <c r="H15" s="13">
        <f t="shared" si="1"/>
        <v>0.0017361111111111119</v>
      </c>
      <c r="I15" s="13">
        <f>F15-INDEX($F$5:$F$69,MATCH(D15,$D$5:$D$69,0))</f>
        <v>0.0015393518518518508</v>
      </c>
    </row>
    <row r="16" spans="1:9" s="10" customFormat="1" ht="15" customHeight="1">
      <c r="A16" s="12">
        <v>12</v>
      </c>
      <c r="B16" s="41" t="s">
        <v>34</v>
      </c>
      <c r="C16" s="41" t="s">
        <v>12</v>
      </c>
      <c r="D16" s="12" t="s">
        <v>52</v>
      </c>
      <c r="E16" s="41" t="s">
        <v>103</v>
      </c>
      <c r="F16" s="29">
        <v>0.019305555555555555</v>
      </c>
      <c r="G16" s="12" t="str">
        <f t="shared" si="0"/>
        <v>3.29/km</v>
      </c>
      <c r="H16" s="13">
        <f t="shared" si="1"/>
        <v>0.0021527777777777778</v>
      </c>
      <c r="I16" s="13">
        <f>F16-INDEX($F$5:$F$69,MATCH(D16,$D$5:$D$69,0))</f>
        <v>0.0018055555555555568</v>
      </c>
    </row>
    <row r="17" spans="1:9" s="10" customFormat="1" ht="15" customHeight="1">
      <c r="A17" s="12">
        <v>13</v>
      </c>
      <c r="B17" s="41" t="s">
        <v>43</v>
      </c>
      <c r="C17" s="41" t="s">
        <v>21</v>
      </c>
      <c r="D17" s="12" t="s">
        <v>48</v>
      </c>
      <c r="E17" s="41" t="s">
        <v>74</v>
      </c>
      <c r="F17" s="29">
        <v>0.01965277777777778</v>
      </c>
      <c r="G17" s="12" t="str">
        <f t="shared" si="0"/>
        <v>3.32/km</v>
      </c>
      <c r="H17" s="13">
        <f t="shared" si="1"/>
        <v>0.0025000000000000022</v>
      </c>
      <c r="I17" s="13">
        <f>F17-INDEX($F$5:$F$69,MATCH(D17,$D$5:$D$69,0))</f>
        <v>0.0022337962962962997</v>
      </c>
    </row>
    <row r="18" spans="1:9" s="10" customFormat="1" ht="15" customHeight="1">
      <c r="A18" s="12">
        <v>14</v>
      </c>
      <c r="B18" s="41" t="s">
        <v>113</v>
      </c>
      <c r="C18" s="41" t="s">
        <v>100</v>
      </c>
      <c r="D18" s="12" t="s">
        <v>144</v>
      </c>
      <c r="E18" s="41" t="s">
        <v>74</v>
      </c>
      <c r="F18" s="29">
        <v>0.019710648148148147</v>
      </c>
      <c r="G18" s="12" t="str">
        <f t="shared" si="0"/>
        <v>3.33/km</v>
      </c>
      <c r="H18" s="13">
        <f t="shared" si="1"/>
        <v>0.00255787037037037</v>
      </c>
      <c r="I18" s="13">
        <f>F18-INDEX($F$5:$F$69,MATCH(D18,$D$5:$D$69,0))</f>
        <v>0</v>
      </c>
    </row>
    <row r="19" spans="1:9" s="10" customFormat="1" ht="15" customHeight="1">
      <c r="A19" s="12">
        <v>15</v>
      </c>
      <c r="B19" s="41" t="s">
        <v>63</v>
      </c>
      <c r="C19" s="41" t="s">
        <v>64</v>
      </c>
      <c r="D19" s="12" t="s">
        <v>46</v>
      </c>
      <c r="E19" s="41" t="s">
        <v>107</v>
      </c>
      <c r="F19" s="29">
        <v>0.019814814814814816</v>
      </c>
      <c r="G19" s="12" t="str">
        <f t="shared" si="0"/>
        <v>3.34/km</v>
      </c>
      <c r="H19" s="13">
        <f t="shared" si="1"/>
        <v>0.002662037037037039</v>
      </c>
      <c r="I19" s="13">
        <f>F19-INDEX($F$5:$F$69,MATCH(D19,$D$5:$D$69,0))</f>
        <v>0.002465277777777778</v>
      </c>
    </row>
    <row r="20" spans="1:9" s="10" customFormat="1" ht="15" customHeight="1">
      <c r="A20" s="12">
        <v>16</v>
      </c>
      <c r="B20" s="41" t="s">
        <v>114</v>
      </c>
      <c r="C20" s="41" t="s">
        <v>115</v>
      </c>
      <c r="D20" s="12" t="s">
        <v>61</v>
      </c>
      <c r="E20" s="41" t="s">
        <v>107</v>
      </c>
      <c r="F20" s="29">
        <v>0.019930555555555556</v>
      </c>
      <c r="G20" s="12" t="str">
        <f t="shared" si="0"/>
        <v>3.35/km</v>
      </c>
      <c r="H20" s="13">
        <f t="shared" si="1"/>
        <v>0.0027777777777777783</v>
      </c>
      <c r="I20" s="13">
        <f>F20-INDEX($F$5:$F$69,MATCH(D20,$D$5:$D$69,0))</f>
        <v>0.001215277777777777</v>
      </c>
    </row>
    <row r="21" spans="1:9" ht="15" customHeight="1">
      <c r="A21" s="12">
        <v>17</v>
      </c>
      <c r="B21" s="41" t="s">
        <v>145</v>
      </c>
      <c r="C21" s="41" t="s">
        <v>30</v>
      </c>
      <c r="D21" s="12" t="s">
        <v>47</v>
      </c>
      <c r="E21" s="41" t="s">
        <v>146</v>
      </c>
      <c r="F21" s="29">
        <v>0.019976851851851853</v>
      </c>
      <c r="G21" s="12" t="str">
        <f t="shared" si="0"/>
        <v>3.36/km</v>
      </c>
      <c r="H21" s="13">
        <f t="shared" si="1"/>
        <v>0.002824074074074076</v>
      </c>
      <c r="I21" s="13">
        <f>F21-INDEX($F$5:$F$69,MATCH(D21,$D$5:$D$69,0))</f>
        <v>0.002824074074074076</v>
      </c>
    </row>
    <row r="22" spans="1:9" ht="15" customHeight="1">
      <c r="A22" s="12">
        <v>18</v>
      </c>
      <c r="B22" s="41" t="s">
        <v>116</v>
      </c>
      <c r="C22" s="41" t="s">
        <v>31</v>
      </c>
      <c r="D22" s="12" t="s">
        <v>61</v>
      </c>
      <c r="E22" s="41" t="s">
        <v>117</v>
      </c>
      <c r="F22" s="29">
        <v>0.02011574074074074</v>
      </c>
      <c r="G22" s="12" t="str">
        <f aca="true" t="shared" si="2" ref="G22:G36">TEXT(INT((HOUR(F22)*3600+MINUTE(F22)*60+SECOND(F22))/$I$3/60),"0")&amp;"."&amp;TEXT(MOD((HOUR(F22)*3600+MINUTE(F22)*60+SECOND(F22))/$I$3,60),"00")&amp;"/km"</f>
        <v>3.37/km</v>
      </c>
      <c r="H22" s="13">
        <f aca="true" t="shared" si="3" ref="H22:H36">F22-$F$5</f>
        <v>0.0029629629629629624</v>
      </c>
      <c r="I22" s="13">
        <f>F22-INDEX($F$5:$F$69,MATCH(D22,$D$5:$D$69,0))</f>
        <v>0.001400462962962961</v>
      </c>
    </row>
    <row r="23" spans="1:9" ht="15" customHeight="1">
      <c r="A23" s="12">
        <v>19</v>
      </c>
      <c r="B23" s="41" t="s">
        <v>65</v>
      </c>
      <c r="C23" s="41" t="s">
        <v>66</v>
      </c>
      <c r="D23" s="12" t="s">
        <v>61</v>
      </c>
      <c r="E23" s="41" t="s">
        <v>102</v>
      </c>
      <c r="F23" s="29">
        <v>0.02025462962962963</v>
      </c>
      <c r="G23" s="12" t="str">
        <f t="shared" si="2"/>
        <v>3.39/km</v>
      </c>
      <c r="H23" s="13">
        <f t="shared" si="3"/>
        <v>0.003101851851851852</v>
      </c>
      <c r="I23" s="13">
        <f>F23-INDEX($F$5:$F$69,MATCH(D23,$D$5:$D$69,0))</f>
        <v>0.0015393518518518508</v>
      </c>
    </row>
    <row r="24" spans="1:9" ht="15" customHeight="1">
      <c r="A24" s="12">
        <v>20</v>
      </c>
      <c r="B24" s="41" t="s">
        <v>110</v>
      </c>
      <c r="C24" s="41" t="s">
        <v>27</v>
      </c>
      <c r="D24" s="12" t="s">
        <v>54</v>
      </c>
      <c r="E24" s="41" t="s">
        <v>105</v>
      </c>
      <c r="F24" s="29">
        <v>0.020324074074074074</v>
      </c>
      <c r="G24" s="12" t="str">
        <f t="shared" si="2"/>
        <v>3.40/km</v>
      </c>
      <c r="H24" s="13">
        <f t="shared" si="3"/>
        <v>0.003171296296296297</v>
      </c>
      <c r="I24" s="13">
        <f>F24-INDEX($F$5:$F$69,MATCH(D24,$D$5:$D$69,0))</f>
        <v>0.0021527777777777778</v>
      </c>
    </row>
    <row r="25" spans="1:9" ht="15" customHeight="1">
      <c r="A25" s="12">
        <v>21</v>
      </c>
      <c r="B25" s="41" t="s">
        <v>68</v>
      </c>
      <c r="C25" s="41" t="s">
        <v>69</v>
      </c>
      <c r="D25" s="12" t="s">
        <v>80</v>
      </c>
      <c r="E25" s="41" t="s">
        <v>118</v>
      </c>
      <c r="F25" s="29">
        <v>0.020405092592592593</v>
      </c>
      <c r="G25" s="12" t="str">
        <f t="shared" si="2"/>
        <v>3.40/km</v>
      </c>
      <c r="H25" s="13">
        <f t="shared" si="3"/>
        <v>0.0032523148148148155</v>
      </c>
      <c r="I25" s="13">
        <f>F25-INDEX($F$5:$F$69,MATCH(D25,$D$5:$D$69,0))</f>
        <v>0</v>
      </c>
    </row>
    <row r="26" spans="1:9" ht="15" customHeight="1">
      <c r="A26" s="12">
        <v>22</v>
      </c>
      <c r="B26" s="41" t="s">
        <v>95</v>
      </c>
      <c r="C26" s="41" t="s">
        <v>137</v>
      </c>
      <c r="D26" s="12" t="s">
        <v>61</v>
      </c>
      <c r="E26" s="41" t="s">
        <v>109</v>
      </c>
      <c r="F26" s="29">
        <v>0.020428240740740743</v>
      </c>
      <c r="G26" s="12" t="str">
        <f t="shared" si="2"/>
        <v>3.41/km</v>
      </c>
      <c r="H26" s="13">
        <f t="shared" si="3"/>
        <v>0.003275462962962966</v>
      </c>
      <c r="I26" s="13">
        <f>F26-INDEX($F$5:$F$69,MATCH(D26,$D$5:$D$69,0))</f>
        <v>0.0017129629629629647</v>
      </c>
    </row>
    <row r="27" spans="1:9" ht="15" customHeight="1">
      <c r="A27" s="12">
        <v>23</v>
      </c>
      <c r="B27" s="41" t="s">
        <v>147</v>
      </c>
      <c r="C27" s="41" t="s">
        <v>39</v>
      </c>
      <c r="D27" s="12" t="s">
        <v>48</v>
      </c>
      <c r="E27" s="41" t="s">
        <v>112</v>
      </c>
      <c r="F27" s="29">
        <v>0.02065972222222222</v>
      </c>
      <c r="G27" s="12" t="str">
        <f t="shared" si="2"/>
        <v>3.43/km</v>
      </c>
      <c r="H27" s="13">
        <f t="shared" si="3"/>
        <v>0.0035069444444444445</v>
      </c>
      <c r="I27" s="13">
        <f>F27-INDEX($F$5:$F$69,MATCH(D27,$D$5:$D$69,0))</f>
        <v>0.003240740740740742</v>
      </c>
    </row>
    <row r="28" spans="1:9" ht="15" customHeight="1">
      <c r="A28" s="12">
        <v>24</v>
      </c>
      <c r="B28" s="41" t="s">
        <v>76</v>
      </c>
      <c r="C28" s="41" t="s">
        <v>148</v>
      </c>
      <c r="D28" s="12" t="s">
        <v>54</v>
      </c>
      <c r="E28" s="41" t="s">
        <v>107</v>
      </c>
      <c r="F28" s="29">
        <v>0.02082175925925926</v>
      </c>
      <c r="G28" s="12" t="str">
        <f t="shared" si="2"/>
        <v>3.45/km</v>
      </c>
      <c r="H28" s="13">
        <f t="shared" si="3"/>
        <v>0.0036689814814814814</v>
      </c>
      <c r="I28" s="13">
        <f>F28-INDEX($F$5:$F$69,MATCH(D28,$D$5:$D$69,0))</f>
        <v>0.002650462962962962</v>
      </c>
    </row>
    <row r="29" spans="1:9" ht="15" customHeight="1">
      <c r="A29" s="12">
        <v>25</v>
      </c>
      <c r="B29" s="41" t="s">
        <v>71</v>
      </c>
      <c r="C29" s="41" t="s">
        <v>42</v>
      </c>
      <c r="D29" s="12" t="s">
        <v>75</v>
      </c>
      <c r="E29" s="41" t="s">
        <v>72</v>
      </c>
      <c r="F29" s="29">
        <v>0.02082175925925926</v>
      </c>
      <c r="G29" s="12" t="str">
        <f t="shared" si="2"/>
        <v>3.45/km</v>
      </c>
      <c r="H29" s="13">
        <f t="shared" si="3"/>
        <v>0.0036689814814814814</v>
      </c>
      <c r="I29" s="13">
        <f>F29-INDEX($F$5:$F$69,MATCH(D29,$D$5:$D$69,0))</f>
        <v>0</v>
      </c>
    </row>
    <row r="30" spans="1:9" ht="15" customHeight="1">
      <c r="A30" s="12">
        <v>26</v>
      </c>
      <c r="B30" s="41" t="s">
        <v>138</v>
      </c>
      <c r="C30" s="41" t="s">
        <v>30</v>
      </c>
      <c r="D30" s="12" t="s">
        <v>47</v>
      </c>
      <c r="E30" s="41" t="s">
        <v>55</v>
      </c>
      <c r="F30" s="29">
        <v>0.02107638888888889</v>
      </c>
      <c r="G30" s="12" t="str">
        <f t="shared" si="2"/>
        <v>3.48/km</v>
      </c>
      <c r="H30" s="13">
        <f t="shared" si="3"/>
        <v>0.003923611111111114</v>
      </c>
      <c r="I30" s="13">
        <f>F30-INDEX($F$5:$F$69,MATCH(D30,$D$5:$D$69,0))</f>
        <v>0.003923611111111114</v>
      </c>
    </row>
    <row r="31" spans="1:9" ht="15" customHeight="1">
      <c r="A31" s="12">
        <v>27</v>
      </c>
      <c r="B31" s="41" t="s">
        <v>119</v>
      </c>
      <c r="C31" s="41" t="s">
        <v>37</v>
      </c>
      <c r="D31" s="12" t="s">
        <v>47</v>
      </c>
      <c r="E31" s="41" t="s">
        <v>105</v>
      </c>
      <c r="F31" s="29">
        <v>0.021122685185185185</v>
      </c>
      <c r="G31" s="12" t="str">
        <f t="shared" si="2"/>
        <v>3.48/km</v>
      </c>
      <c r="H31" s="13">
        <f t="shared" si="3"/>
        <v>0.003969907407407408</v>
      </c>
      <c r="I31" s="13">
        <f>F31-INDEX($F$5:$F$69,MATCH(D31,$D$5:$D$69,0))</f>
        <v>0.003969907407407408</v>
      </c>
    </row>
    <row r="32" spans="1:9" ht="15" customHeight="1">
      <c r="A32" s="12">
        <v>28</v>
      </c>
      <c r="B32" s="41" t="s">
        <v>13</v>
      </c>
      <c r="C32" s="41" t="s">
        <v>38</v>
      </c>
      <c r="D32" s="12" t="s">
        <v>61</v>
      </c>
      <c r="E32" s="41" t="s">
        <v>123</v>
      </c>
      <c r="F32" s="29">
        <v>0.021168981481481483</v>
      </c>
      <c r="G32" s="12" t="str">
        <f t="shared" si="2"/>
        <v>3.49/km</v>
      </c>
      <c r="H32" s="13">
        <f t="shared" si="3"/>
        <v>0.004016203703703706</v>
      </c>
      <c r="I32" s="13">
        <f>F32-INDEX($F$5:$F$69,MATCH(D32,$D$5:$D$69,0))</f>
        <v>0.0024537037037037045</v>
      </c>
    </row>
    <row r="33" spans="1:9" ht="15" customHeight="1">
      <c r="A33" s="12">
        <v>29</v>
      </c>
      <c r="B33" s="41" t="s">
        <v>120</v>
      </c>
      <c r="C33" s="41" t="s">
        <v>121</v>
      </c>
      <c r="D33" s="12" t="s">
        <v>61</v>
      </c>
      <c r="E33" s="41" t="s">
        <v>104</v>
      </c>
      <c r="F33" s="29">
        <v>0.021238425925925924</v>
      </c>
      <c r="G33" s="12" t="str">
        <f t="shared" si="2"/>
        <v>3.49/km</v>
      </c>
      <c r="H33" s="13">
        <f t="shared" si="3"/>
        <v>0.004085648148148147</v>
      </c>
      <c r="I33" s="13">
        <f>F33-INDEX($F$5:$F$69,MATCH(D33,$D$5:$D$69,0))</f>
        <v>0.002523148148148146</v>
      </c>
    </row>
    <row r="34" spans="1:9" ht="15" customHeight="1">
      <c r="A34" s="12">
        <v>30</v>
      </c>
      <c r="B34" s="41" t="s">
        <v>149</v>
      </c>
      <c r="C34" s="41" t="s">
        <v>28</v>
      </c>
      <c r="D34" s="12" t="s">
        <v>67</v>
      </c>
      <c r="E34" s="41" t="s">
        <v>133</v>
      </c>
      <c r="F34" s="29">
        <v>0.021388888888888888</v>
      </c>
      <c r="G34" s="12" t="str">
        <f t="shared" si="2"/>
        <v>3.51/km</v>
      </c>
      <c r="H34" s="13">
        <f t="shared" si="3"/>
        <v>0.004236111111111111</v>
      </c>
      <c r="I34" s="13">
        <f>F34-INDEX($F$5:$F$69,MATCH(D34,$D$5:$D$69,0))</f>
        <v>0</v>
      </c>
    </row>
    <row r="35" spans="1:9" ht="15" customHeight="1">
      <c r="A35" s="12">
        <v>31</v>
      </c>
      <c r="B35" s="41" t="s">
        <v>150</v>
      </c>
      <c r="C35" s="41" t="s">
        <v>21</v>
      </c>
      <c r="D35" s="12" t="s">
        <v>61</v>
      </c>
      <c r="E35" s="41" t="s">
        <v>123</v>
      </c>
      <c r="F35" s="29">
        <v>0.02146990740740741</v>
      </c>
      <c r="G35" s="12" t="str">
        <f t="shared" si="2"/>
        <v>3.52/km</v>
      </c>
      <c r="H35" s="13">
        <f t="shared" si="3"/>
        <v>0.0043171296296296326</v>
      </c>
      <c r="I35" s="13">
        <f>F35-INDEX($F$5:$F$69,MATCH(D35,$D$5:$D$69,0))</f>
        <v>0.002754629629629631</v>
      </c>
    </row>
    <row r="36" spans="1:9" ht="15" customHeight="1">
      <c r="A36" s="12">
        <v>32</v>
      </c>
      <c r="B36" s="41" t="s">
        <v>151</v>
      </c>
      <c r="C36" s="41" t="s">
        <v>152</v>
      </c>
      <c r="D36" s="12" t="s">
        <v>73</v>
      </c>
      <c r="E36" s="41" t="s">
        <v>55</v>
      </c>
      <c r="F36" s="29">
        <v>0.02153935185185185</v>
      </c>
      <c r="G36" s="12" t="str">
        <f t="shared" si="2"/>
        <v>3.53/km</v>
      </c>
      <c r="H36" s="13">
        <f t="shared" si="3"/>
        <v>0.004386574074074074</v>
      </c>
      <c r="I36" s="13">
        <f>F36-INDEX($F$5:$F$69,MATCH(D36,$D$5:$D$69,0))</f>
        <v>0</v>
      </c>
    </row>
    <row r="37" spans="1:9" ht="15" customHeight="1">
      <c r="A37" s="12">
        <v>33</v>
      </c>
      <c r="B37" s="41" t="s">
        <v>78</v>
      </c>
      <c r="C37" s="41" t="s">
        <v>16</v>
      </c>
      <c r="D37" s="12" t="s">
        <v>54</v>
      </c>
      <c r="E37" s="41" t="s">
        <v>107</v>
      </c>
      <c r="F37" s="29">
        <v>0.02162037037037037</v>
      </c>
      <c r="G37" s="12" t="str">
        <f aca="true" t="shared" si="4" ref="G37:G43">TEXT(INT((HOUR(F37)*3600+MINUTE(F37)*60+SECOND(F37))/$I$3/60),"0")&amp;"."&amp;TEXT(MOD((HOUR(F37)*3600+MINUTE(F37)*60+SECOND(F37))/$I$3,60),"00")&amp;"/km"</f>
        <v>3.54/km</v>
      </c>
      <c r="H37" s="13">
        <f aca="true" t="shared" si="5" ref="H37:H43">F37-$F$5</f>
        <v>0.0044675925925925924</v>
      </c>
      <c r="I37" s="13">
        <f>F37-INDEX($F$5:$F$69,MATCH(D37,$D$5:$D$69,0))</f>
        <v>0.003449074074074073</v>
      </c>
    </row>
    <row r="38" spans="1:9" ht="15" customHeight="1">
      <c r="A38" s="12">
        <v>34</v>
      </c>
      <c r="B38" s="41" t="s">
        <v>132</v>
      </c>
      <c r="C38" s="41" t="s">
        <v>30</v>
      </c>
      <c r="D38" s="12" t="s">
        <v>49</v>
      </c>
      <c r="E38" s="41" t="s">
        <v>105</v>
      </c>
      <c r="F38" s="29">
        <v>0.021782407407407407</v>
      </c>
      <c r="G38" s="12" t="str">
        <f t="shared" si="4"/>
        <v>3.55/km</v>
      </c>
      <c r="H38" s="13">
        <f t="shared" si="5"/>
        <v>0.004629629629629629</v>
      </c>
      <c r="I38" s="13">
        <f>F38-INDEX($F$5:$F$69,MATCH(D38,$D$5:$D$69,0))</f>
        <v>0.0036458333333333343</v>
      </c>
    </row>
    <row r="39" spans="1:9" ht="15" customHeight="1">
      <c r="A39" s="12">
        <v>35</v>
      </c>
      <c r="B39" s="41" t="s">
        <v>98</v>
      </c>
      <c r="C39" s="41" t="s">
        <v>99</v>
      </c>
      <c r="D39" s="12" t="s">
        <v>73</v>
      </c>
      <c r="E39" s="41" t="s">
        <v>84</v>
      </c>
      <c r="F39" s="29">
        <v>0.0218287037037037</v>
      </c>
      <c r="G39" s="12" t="str">
        <f t="shared" si="4"/>
        <v>3.56/km</v>
      </c>
      <c r="H39" s="13">
        <f t="shared" si="5"/>
        <v>0.004675925925925924</v>
      </c>
      <c r="I39" s="13">
        <f>F39-INDEX($F$5:$F$69,MATCH(D39,$D$5:$D$69,0))</f>
        <v>0.00028935185185184967</v>
      </c>
    </row>
    <row r="40" spans="1:9" ht="15" customHeight="1">
      <c r="A40" s="12">
        <v>36</v>
      </c>
      <c r="B40" s="41" t="s">
        <v>153</v>
      </c>
      <c r="C40" s="41" t="s">
        <v>19</v>
      </c>
      <c r="D40" s="12" t="s">
        <v>67</v>
      </c>
      <c r="E40" s="41" t="s">
        <v>154</v>
      </c>
      <c r="F40" s="29">
        <v>0.021840277777777778</v>
      </c>
      <c r="G40" s="12" t="str">
        <f t="shared" si="4"/>
        <v>3.56/km</v>
      </c>
      <c r="H40" s="13">
        <f t="shared" si="5"/>
        <v>0.004687500000000001</v>
      </c>
      <c r="I40" s="13">
        <f>F40-INDEX($F$5:$F$69,MATCH(D40,$D$5:$D$69,0))</f>
        <v>0.00045138888888889006</v>
      </c>
    </row>
    <row r="41" spans="1:9" ht="15" customHeight="1">
      <c r="A41" s="12">
        <v>37</v>
      </c>
      <c r="B41" s="41" t="s">
        <v>124</v>
      </c>
      <c r="C41" s="41" t="s">
        <v>25</v>
      </c>
      <c r="D41" s="12" t="s">
        <v>79</v>
      </c>
      <c r="E41" s="41" t="s">
        <v>72</v>
      </c>
      <c r="F41" s="29">
        <v>0.021863425925925925</v>
      </c>
      <c r="G41" s="12" t="str">
        <f t="shared" si="4"/>
        <v>3.56/km</v>
      </c>
      <c r="H41" s="13">
        <f t="shared" si="5"/>
        <v>0.004710648148148148</v>
      </c>
      <c r="I41" s="13">
        <f>F41-INDEX($F$5:$F$69,MATCH(D41,$D$5:$D$69,0))</f>
        <v>0</v>
      </c>
    </row>
    <row r="42" spans="1:9" ht="15" customHeight="1">
      <c r="A42" s="12">
        <v>38</v>
      </c>
      <c r="B42" s="41" t="s">
        <v>155</v>
      </c>
      <c r="C42" s="41" t="s">
        <v>94</v>
      </c>
      <c r="D42" s="12" t="s">
        <v>61</v>
      </c>
      <c r="E42" s="41" t="s">
        <v>107</v>
      </c>
      <c r="F42" s="29">
        <v>0.021875000000000002</v>
      </c>
      <c r="G42" s="12" t="str">
        <f t="shared" si="4"/>
        <v>3.56/km</v>
      </c>
      <c r="H42" s="13">
        <f t="shared" si="5"/>
        <v>0.004722222222222225</v>
      </c>
      <c r="I42" s="13">
        <f>F42-INDEX($F$5:$F$69,MATCH(D42,$D$5:$D$69,0))</f>
        <v>0.0031597222222222235</v>
      </c>
    </row>
    <row r="43" spans="1:9" ht="15" customHeight="1">
      <c r="A43" s="12">
        <v>39</v>
      </c>
      <c r="B43" s="41" t="s">
        <v>77</v>
      </c>
      <c r="C43" s="41" t="s">
        <v>122</v>
      </c>
      <c r="D43" s="12" t="s">
        <v>73</v>
      </c>
      <c r="E43" s="41" t="s">
        <v>123</v>
      </c>
      <c r="F43" s="29">
        <v>0.022048611111111113</v>
      </c>
      <c r="G43" s="12" t="str">
        <f t="shared" si="4"/>
        <v>3.58/km</v>
      </c>
      <c r="H43" s="13">
        <f t="shared" si="5"/>
        <v>0.004895833333333335</v>
      </c>
      <c r="I43" s="13">
        <f>F43-INDEX($F$5:$F$69,MATCH(D43,$D$5:$D$69,0))</f>
        <v>0.0005092592592592614</v>
      </c>
    </row>
    <row r="44" spans="1:9" ht="15" customHeight="1">
      <c r="A44" s="12">
        <v>40</v>
      </c>
      <c r="B44" s="41" t="s">
        <v>125</v>
      </c>
      <c r="C44" s="41" t="s">
        <v>26</v>
      </c>
      <c r="D44" s="12" t="s">
        <v>48</v>
      </c>
      <c r="E44" s="41" t="s">
        <v>126</v>
      </c>
      <c r="F44" s="29">
        <v>0.02241898148148148</v>
      </c>
      <c r="G44" s="12" t="str">
        <f aca="true" t="shared" si="6" ref="G44:G67">TEXT(INT((HOUR(F44)*3600+MINUTE(F44)*60+SECOND(F44))/$I$3/60),"0")&amp;"."&amp;TEXT(MOD((HOUR(F44)*3600+MINUTE(F44)*60+SECOND(F44))/$I$3,60),"00")&amp;"/km"</f>
        <v>4.02/km</v>
      </c>
      <c r="H44" s="13">
        <f aca="true" t="shared" si="7" ref="H44:H67">F44-$F$5</f>
        <v>0.0052662037037037035</v>
      </c>
      <c r="I44" s="13">
        <f>F44-INDEX($F$5:$F$69,MATCH(D44,$D$5:$D$69,0))</f>
        <v>0.005000000000000001</v>
      </c>
    </row>
    <row r="45" spans="1:9" ht="15" customHeight="1">
      <c r="A45" s="12">
        <v>41</v>
      </c>
      <c r="B45" s="41" t="s">
        <v>156</v>
      </c>
      <c r="C45" s="41" t="s">
        <v>62</v>
      </c>
      <c r="D45" s="12" t="s">
        <v>67</v>
      </c>
      <c r="E45" s="41" t="s">
        <v>104</v>
      </c>
      <c r="F45" s="29">
        <v>0.02245370370370371</v>
      </c>
      <c r="G45" s="12" t="str">
        <f t="shared" si="6"/>
        <v>4.03/km</v>
      </c>
      <c r="H45" s="13">
        <f t="shared" si="7"/>
        <v>0.005300925925925931</v>
      </c>
      <c r="I45" s="13">
        <f>F45-INDEX($F$5:$F$69,MATCH(D45,$D$5:$D$69,0))</f>
        <v>0.0010648148148148205</v>
      </c>
    </row>
    <row r="46" spans="1:9" ht="15" customHeight="1">
      <c r="A46" s="12">
        <v>42</v>
      </c>
      <c r="B46" s="41" t="s">
        <v>130</v>
      </c>
      <c r="C46" s="41" t="s">
        <v>44</v>
      </c>
      <c r="D46" s="12" t="s">
        <v>111</v>
      </c>
      <c r="E46" s="41" t="s">
        <v>123</v>
      </c>
      <c r="F46" s="29">
        <v>0.06413194444444444</v>
      </c>
      <c r="G46" s="12" t="str">
        <f t="shared" si="6"/>
        <v>11.33/km</v>
      </c>
      <c r="H46" s="13">
        <f t="shared" si="7"/>
        <v>0.046979166666666655</v>
      </c>
      <c r="I46" s="13">
        <f>F46-INDEX($F$5:$F$69,MATCH(D46,$D$5:$D$69,0))</f>
        <v>0</v>
      </c>
    </row>
    <row r="47" spans="1:9" ht="15" customHeight="1">
      <c r="A47" s="12">
        <v>43</v>
      </c>
      <c r="B47" s="41" t="s">
        <v>24</v>
      </c>
      <c r="C47" s="41" t="s">
        <v>41</v>
      </c>
      <c r="D47" s="12" t="s">
        <v>73</v>
      </c>
      <c r="E47" s="41" t="s">
        <v>35</v>
      </c>
      <c r="F47" s="29">
        <v>0.10581018518518519</v>
      </c>
      <c r="G47" s="12" t="str">
        <f t="shared" si="6"/>
        <v>19.03/km</v>
      </c>
      <c r="H47" s="13">
        <f t="shared" si="7"/>
        <v>0.08865740740740741</v>
      </c>
      <c r="I47" s="13">
        <f>F47-INDEX($F$5:$F$69,MATCH(D47,$D$5:$D$69,0))</f>
        <v>0.08427083333333334</v>
      </c>
    </row>
    <row r="48" spans="1:9" ht="15" customHeight="1">
      <c r="A48" s="12">
        <v>44</v>
      </c>
      <c r="B48" s="41" t="s">
        <v>135</v>
      </c>
      <c r="C48" s="41" t="s">
        <v>22</v>
      </c>
      <c r="D48" s="12" t="s">
        <v>144</v>
      </c>
      <c r="E48" s="41" t="s">
        <v>74</v>
      </c>
      <c r="F48" s="29">
        <v>0.022523148148148143</v>
      </c>
      <c r="G48" s="12" t="str">
        <f t="shared" si="6"/>
        <v>4.03/km</v>
      </c>
      <c r="H48" s="13">
        <f t="shared" si="7"/>
        <v>0.005370370370370366</v>
      </c>
      <c r="I48" s="13">
        <f>F48-INDEX($F$5:$F$69,MATCH(D48,$D$5:$D$69,0))</f>
        <v>0.0028124999999999956</v>
      </c>
    </row>
    <row r="49" spans="1:9" ht="15" customHeight="1">
      <c r="A49" s="12">
        <v>45</v>
      </c>
      <c r="B49" s="41" t="s">
        <v>45</v>
      </c>
      <c r="C49" s="41" t="s">
        <v>32</v>
      </c>
      <c r="D49" s="12" t="s">
        <v>47</v>
      </c>
      <c r="E49" s="41" t="s">
        <v>93</v>
      </c>
      <c r="F49" s="29">
        <v>0.02335648148148148</v>
      </c>
      <c r="G49" s="12" t="str">
        <f t="shared" si="6"/>
        <v>4.12/km</v>
      </c>
      <c r="H49" s="13">
        <f t="shared" si="7"/>
        <v>0.006203703703703704</v>
      </c>
      <c r="I49" s="13">
        <f>F49-INDEX($F$5:$F$69,MATCH(D49,$D$5:$D$69,0))</f>
        <v>0.006203703703703704</v>
      </c>
    </row>
    <row r="50" spans="1:9" ht="15" customHeight="1">
      <c r="A50" s="12">
        <v>46</v>
      </c>
      <c r="B50" s="41" t="s">
        <v>83</v>
      </c>
      <c r="C50" s="41" t="s">
        <v>19</v>
      </c>
      <c r="D50" s="12" t="s">
        <v>67</v>
      </c>
      <c r="E50" s="41" t="s">
        <v>127</v>
      </c>
      <c r="F50" s="29">
        <v>0.02344907407407407</v>
      </c>
      <c r="G50" s="12" t="str">
        <f t="shared" si="6"/>
        <v>4.13/km</v>
      </c>
      <c r="H50" s="13">
        <f t="shared" si="7"/>
        <v>0.006296296296296293</v>
      </c>
      <c r="I50" s="13">
        <f>F50-INDEX($F$5:$F$69,MATCH(D50,$D$5:$D$69,0))</f>
        <v>0.0020601851851851823</v>
      </c>
    </row>
    <row r="51" spans="1:9" ht="15" customHeight="1">
      <c r="A51" s="12">
        <v>47</v>
      </c>
      <c r="B51" s="41" t="s">
        <v>136</v>
      </c>
      <c r="C51" s="41" t="s">
        <v>40</v>
      </c>
      <c r="D51" s="12" t="s">
        <v>47</v>
      </c>
      <c r="E51" s="41" t="s">
        <v>72</v>
      </c>
      <c r="F51" s="29">
        <v>0.023645833333333335</v>
      </c>
      <c r="G51" s="12" t="str">
        <f t="shared" si="6"/>
        <v>4.15/km</v>
      </c>
      <c r="H51" s="13">
        <f t="shared" si="7"/>
        <v>0.0064930555555555575</v>
      </c>
      <c r="I51" s="13">
        <f>F51-INDEX($F$5:$F$69,MATCH(D51,$D$5:$D$69,0))</f>
        <v>0.0064930555555555575</v>
      </c>
    </row>
    <row r="52" spans="1:9" ht="15" customHeight="1">
      <c r="A52" s="12">
        <v>48</v>
      </c>
      <c r="B52" s="41" t="s">
        <v>157</v>
      </c>
      <c r="C52" s="41" t="s">
        <v>21</v>
      </c>
      <c r="D52" s="12" t="s">
        <v>54</v>
      </c>
      <c r="E52" s="41" t="s">
        <v>72</v>
      </c>
      <c r="F52" s="29">
        <v>0.023645833333333335</v>
      </c>
      <c r="G52" s="12" t="str">
        <f t="shared" si="6"/>
        <v>4.15/km</v>
      </c>
      <c r="H52" s="13">
        <f t="shared" si="7"/>
        <v>0.0064930555555555575</v>
      </c>
      <c r="I52" s="13">
        <f>F52-INDEX($F$5:$F$69,MATCH(D52,$D$5:$D$69,0))</f>
        <v>0.005474537037037038</v>
      </c>
    </row>
    <row r="53" spans="1:9" ht="15" customHeight="1">
      <c r="A53" s="12">
        <v>49</v>
      </c>
      <c r="B53" s="41" t="s">
        <v>128</v>
      </c>
      <c r="C53" s="41" t="s">
        <v>129</v>
      </c>
      <c r="D53" s="12" t="s">
        <v>47</v>
      </c>
      <c r="E53" s="41" t="s">
        <v>74</v>
      </c>
      <c r="F53" s="29">
        <v>0.02378472222222222</v>
      </c>
      <c r="G53" s="12" t="str">
        <f t="shared" si="6"/>
        <v>4.17/km</v>
      </c>
      <c r="H53" s="13">
        <f t="shared" si="7"/>
        <v>0.006631944444444444</v>
      </c>
      <c r="I53" s="13">
        <f>F53-INDEX($F$5:$F$69,MATCH(D53,$D$5:$D$69,0))</f>
        <v>0.006631944444444444</v>
      </c>
    </row>
    <row r="54" spans="1:9" ht="15" customHeight="1">
      <c r="A54" s="12">
        <v>50</v>
      </c>
      <c r="B54" s="41" t="s">
        <v>89</v>
      </c>
      <c r="C54" s="41" t="s">
        <v>33</v>
      </c>
      <c r="D54" s="12" t="s">
        <v>49</v>
      </c>
      <c r="E54" s="41" t="s">
        <v>108</v>
      </c>
      <c r="F54" s="29">
        <v>0.023923611111111114</v>
      </c>
      <c r="G54" s="12" t="str">
        <f t="shared" si="6"/>
        <v>4.18/km</v>
      </c>
      <c r="H54" s="13">
        <f t="shared" si="7"/>
        <v>0.006770833333333337</v>
      </c>
      <c r="I54" s="13">
        <f>F54-INDEX($F$5:$F$69,MATCH(D54,$D$5:$D$69,0))</f>
        <v>0.005787037037037042</v>
      </c>
    </row>
    <row r="55" spans="1:9" ht="15" customHeight="1">
      <c r="A55" s="12">
        <v>51</v>
      </c>
      <c r="B55" s="41" t="s">
        <v>92</v>
      </c>
      <c r="C55" s="41" t="s">
        <v>31</v>
      </c>
      <c r="D55" s="12" t="s">
        <v>48</v>
      </c>
      <c r="E55" s="41" t="s">
        <v>126</v>
      </c>
      <c r="F55" s="29">
        <v>0.024386574074074074</v>
      </c>
      <c r="G55" s="12" t="str">
        <f t="shared" si="6"/>
        <v>4.23/km</v>
      </c>
      <c r="H55" s="13">
        <f t="shared" si="7"/>
        <v>0.007233796296296297</v>
      </c>
      <c r="I55" s="13">
        <f>F55-INDEX($F$5:$F$69,MATCH(D55,$D$5:$D$69,0))</f>
        <v>0.006967592592592595</v>
      </c>
    </row>
    <row r="56" spans="1:9" ht="15" customHeight="1">
      <c r="A56" s="12">
        <v>52</v>
      </c>
      <c r="B56" s="41" t="s">
        <v>85</v>
      </c>
      <c r="C56" s="41" t="s">
        <v>17</v>
      </c>
      <c r="D56" s="12" t="s">
        <v>61</v>
      </c>
      <c r="E56" s="41" t="s">
        <v>123</v>
      </c>
      <c r="F56" s="29">
        <v>0.02445601851851852</v>
      </c>
      <c r="G56" s="12" t="str">
        <f t="shared" si="6"/>
        <v>4.24/km</v>
      </c>
      <c r="H56" s="13">
        <f t="shared" si="7"/>
        <v>0.007303240740740742</v>
      </c>
      <c r="I56" s="13">
        <f>F56-INDEX($F$5:$F$69,MATCH(D56,$D$5:$D$69,0))</f>
        <v>0.005740740740740741</v>
      </c>
    </row>
    <row r="57" spans="1:9" ht="15" customHeight="1">
      <c r="A57" s="12">
        <v>53</v>
      </c>
      <c r="B57" s="41" t="s">
        <v>101</v>
      </c>
      <c r="C57" s="41" t="s">
        <v>22</v>
      </c>
      <c r="D57" s="12" t="s">
        <v>52</v>
      </c>
      <c r="E57" s="41" t="s">
        <v>51</v>
      </c>
      <c r="F57" s="29">
        <v>0.02516203703703704</v>
      </c>
      <c r="G57" s="12" t="str">
        <f t="shared" si="6"/>
        <v>4.32/km</v>
      </c>
      <c r="H57" s="13">
        <f t="shared" si="7"/>
        <v>0.008009259259259261</v>
      </c>
      <c r="I57" s="13">
        <f>F57-INDEX($F$5:$F$69,MATCH(D57,$D$5:$D$69,0))</f>
        <v>0.00766203703703704</v>
      </c>
    </row>
    <row r="58" spans="1:9" ht="15" customHeight="1">
      <c r="A58" s="12">
        <v>54</v>
      </c>
      <c r="B58" s="41" t="s">
        <v>158</v>
      </c>
      <c r="C58" s="41" t="s">
        <v>159</v>
      </c>
      <c r="D58" s="12" t="s">
        <v>75</v>
      </c>
      <c r="E58" s="41" t="s">
        <v>123</v>
      </c>
      <c r="F58" s="29">
        <v>0.025231481481481483</v>
      </c>
      <c r="G58" s="12" t="str">
        <f t="shared" si="6"/>
        <v>4.33/km</v>
      </c>
      <c r="H58" s="13">
        <f t="shared" si="7"/>
        <v>0.008078703703703706</v>
      </c>
      <c r="I58" s="13">
        <f>F58-INDEX($F$5:$F$69,MATCH(D58,$D$5:$D$69,0))</f>
        <v>0.004409722222222225</v>
      </c>
    </row>
    <row r="59" spans="1:9" ht="15" customHeight="1">
      <c r="A59" s="12">
        <v>55</v>
      </c>
      <c r="B59" s="41" t="s">
        <v>86</v>
      </c>
      <c r="C59" s="41" t="s">
        <v>87</v>
      </c>
      <c r="D59" s="12" t="s">
        <v>73</v>
      </c>
      <c r="E59" s="41" t="s">
        <v>127</v>
      </c>
      <c r="F59" s="29">
        <v>0.025231481481481483</v>
      </c>
      <c r="G59" s="12" t="str">
        <f t="shared" si="6"/>
        <v>4.33/km</v>
      </c>
      <c r="H59" s="13">
        <f t="shared" si="7"/>
        <v>0.008078703703703706</v>
      </c>
      <c r="I59" s="13">
        <f>F59-INDEX($F$5:$F$69,MATCH(D59,$D$5:$D$69,0))</f>
        <v>0.003692129629629632</v>
      </c>
    </row>
    <row r="60" spans="1:9" ht="15" customHeight="1">
      <c r="A60" s="12">
        <v>56</v>
      </c>
      <c r="B60" s="41" t="s">
        <v>139</v>
      </c>
      <c r="C60" s="41" t="s">
        <v>58</v>
      </c>
      <c r="D60" s="12" t="s">
        <v>49</v>
      </c>
      <c r="E60" s="41" t="s">
        <v>107</v>
      </c>
      <c r="F60" s="29">
        <v>0.02596064814814815</v>
      </c>
      <c r="G60" s="12" t="str">
        <f t="shared" si="6"/>
        <v>4.40/km</v>
      </c>
      <c r="H60" s="13">
        <f t="shared" si="7"/>
        <v>0.008807870370370372</v>
      </c>
      <c r="I60" s="13">
        <f>F60-INDEX($F$5:$F$69,MATCH(D60,$D$5:$D$69,0))</f>
        <v>0.007824074074074077</v>
      </c>
    </row>
    <row r="61" spans="1:9" ht="15" customHeight="1">
      <c r="A61" s="12">
        <v>57</v>
      </c>
      <c r="B61" s="41" t="s">
        <v>160</v>
      </c>
      <c r="C61" s="41" t="s">
        <v>82</v>
      </c>
      <c r="D61" s="12" t="s">
        <v>111</v>
      </c>
      <c r="E61" s="41" t="s">
        <v>134</v>
      </c>
      <c r="F61" s="29">
        <v>0.027465277777777772</v>
      </c>
      <c r="G61" s="12" t="str">
        <f t="shared" si="6"/>
        <v>4.57/km</v>
      </c>
      <c r="H61" s="13">
        <f t="shared" si="7"/>
        <v>0.010312499999999995</v>
      </c>
      <c r="I61" s="13">
        <f>F61-INDEX($F$5:$F$69,MATCH(D61,$D$5:$D$69,0))</f>
        <v>-0.03666666666666667</v>
      </c>
    </row>
    <row r="62" spans="1:9" ht="15" customHeight="1">
      <c r="A62" s="12">
        <v>58</v>
      </c>
      <c r="B62" s="41" t="s">
        <v>131</v>
      </c>
      <c r="C62" s="41" t="s">
        <v>18</v>
      </c>
      <c r="D62" s="12" t="s">
        <v>144</v>
      </c>
      <c r="E62" s="41" t="s">
        <v>105</v>
      </c>
      <c r="F62" s="29">
        <v>0.027546296296296294</v>
      </c>
      <c r="G62" s="12" t="str">
        <f t="shared" si="6"/>
        <v>4.58/km</v>
      </c>
      <c r="H62" s="13">
        <f t="shared" si="7"/>
        <v>0.010393518518518517</v>
      </c>
      <c r="I62" s="13">
        <f>F62-INDEX($F$5:$F$69,MATCH(D62,$D$5:$D$69,0))</f>
        <v>0.007835648148148147</v>
      </c>
    </row>
    <row r="63" spans="1:9" ht="15" customHeight="1">
      <c r="A63" s="12">
        <v>59</v>
      </c>
      <c r="B63" s="41" t="s">
        <v>81</v>
      </c>
      <c r="C63" s="41" t="s">
        <v>14</v>
      </c>
      <c r="D63" s="12" t="s">
        <v>70</v>
      </c>
      <c r="E63" s="41" t="s">
        <v>127</v>
      </c>
      <c r="F63" s="29">
        <v>0.027557870370370368</v>
      </c>
      <c r="G63" s="12" t="str">
        <f t="shared" si="6"/>
        <v>4.58/km</v>
      </c>
      <c r="H63" s="13">
        <f t="shared" si="7"/>
        <v>0.01040509259259259</v>
      </c>
      <c r="I63" s="13">
        <f>F63-INDEX($F$5:$F$69,MATCH(D63,$D$5:$D$69,0))</f>
        <v>0</v>
      </c>
    </row>
    <row r="64" spans="1:9" ht="15" customHeight="1">
      <c r="A64" s="12">
        <v>60</v>
      </c>
      <c r="B64" s="41" t="s">
        <v>88</v>
      </c>
      <c r="C64" s="41" t="s">
        <v>87</v>
      </c>
      <c r="D64" s="12" t="s">
        <v>73</v>
      </c>
      <c r="E64" s="41" t="s">
        <v>107</v>
      </c>
      <c r="F64" s="29">
        <v>0.027557870370370368</v>
      </c>
      <c r="G64" s="12" t="str">
        <f t="shared" si="6"/>
        <v>4.58/km</v>
      </c>
      <c r="H64" s="13">
        <f t="shared" si="7"/>
        <v>0.01040509259259259</v>
      </c>
      <c r="I64" s="13">
        <f>F64-INDEX($F$5:$F$69,MATCH(D64,$D$5:$D$69,0))</f>
        <v>0.006018518518518517</v>
      </c>
    </row>
    <row r="65" spans="1:9" ht="15" customHeight="1">
      <c r="A65" s="12">
        <v>61</v>
      </c>
      <c r="B65" s="41" t="s">
        <v>90</v>
      </c>
      <c r="C65" s="41" t="s">
        <v>161</v>
      </c>
      <c r="D65" s="12" t="s">
        <v>111</v>
      </c>
      <c r="E65" s="41" t="s">
        <v>107</v>
      </c>
      <c r="F65" s="29">
        <v>0.029583333333333336</v>
      </c>
      <c r="G65" s="12" t="str">
        <f t="shared" si="6"/>
        <v>5.20/km</v>
      </c>
      <c r="H65" s="13">
        <f t="shared" si="7"/>
        <v>0.01243055555555556</v>
      </c>
      <c r="I65" s="13">
        <f>F65-INDEX($F$5:$F$69,MATCH(D65,$D$5:$D$69,0))</f>
        <v>-0.0345486111111111</v>
      </c>
    </row>
    <row r="66" spans="1:9" ht="15" customHeight="1">
      <c r="A66" s="12">
        <v>62</v>
      </c>
      <c r="B66" s="41" t="s">
        <v>162</v>
      </c>
      <c r="C66" s="41" t="s">
        <v>20</v>
      </c>
      <c r="D66" s="12" t="s">
        <v>48</v>
      </c>
      <c r="E66" s="41" t="s">
        <v>163</v>
      </c>
      <c r="F66" s="29">
        <v>0.031006944444444445</v>
      </c>
      <c r="G66" s="12" t="str">
        <f t="shared" si="6"/>
        <v>5.35/km</v>
      </c>
      <c r="H66" s="13">
        <f t="shared" si="7"/>
        <v>0.013854166666666667</v>
      </c>
      <c r="I66" s="13">
        <f>F66-INDEX($F$5:$F$69,MATCH(D66,$D$5:$D$69,0))</f>
        <v>0.013587962962962965</v>
      </c>
    </row>
    <row r="67" spans="1:9" ht="15" customHeight="1">
      <c r="A67" s="19">
        <v>63</v>
      </c>
      <c r="B67" s="42" t="s">
        <v>91</v>
      </c>
      <c r="C67" s="42" t="s">
        <v>23</v>
      </c>
      <c r="D67" s="19" t="s">
        <v>70</v>
      </c>
      <c r="E67" s="42" t="s">
        <v>133</v>
      </c>
      <c r="F67" s="30">
        <v>0.031018518518518515</v>
      </c>
      <c r="G67" s="19" t="str">
        <f t="shared" si="6"/>
        <v>5.35/km</v>
      </c>
      <c r="H67" s="20">
        <f t="shared" si="7"/>
        <v>0.013865740740740738</v>
      </c>
      <c r="I67" s="20">
        <f>F67-INDEX($F$5:$F$69,MATCH(D67,$D$5:$D$69,0))</f>
        <v>0.0034606481481481467</v>
      </c>
    </row>
  </sheetData>
  <sheetProtection/>
  <autoFilter ref="A4:I67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4" t="str">
        <f>Individuale!A1</f>
        <v>Festa del Tartufo</v>
      </c>
      <c r="B1" s="25"/>
      <c r="C1" s="26"/>
    </row>
    <row r="2" spans="1:3" ht="24" customHeight="1">
      <c r="A2" s="22" t="str">
        <f>Individuale!A2</f>
        <v>5ª edizione</v>
      </c>
      <c r="B2" s="22"/>
      <c r="C2" s="22"/>
    </row>
    <row r="3" spans="1:3" ht="24" customHeight="1">
      <c r="A3" s="27" t="str">
        <f>Individuale!A3</f>
        <v>Blera (VT) Italia - Domenica 28/08/2016</v>
      </c>
      <c r="B3" s="27"/>
      <c r="C3" s="27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31">
        <v>1</v>
      </c>
      <c r="B5" s="32" t="s">
        <v>107</v>
      </c>
      <c r="C5" s="33">
        <v>9</v>
      </c>
    </row>
    <row r="6" spans="1:3" ht="15" customHeight="1">
      <c r="A6" s="34">
        <v>2</v>
      </c>
      <c r="B6" s="35" t="s">
        <v>123</v>
      </c>
      <c r="C6" s="36">
        <v>6</v>
      </c>
    </row>
    <row r="7" spans="1:3" ht="15" customHeight="1">
      <c r="A7" s="34">
        <v>3</v>
      </c>
      <c r="B7" s="35" t="s">
        <v>51</v>
      </c>
      <c r="C7" s="36">
        <v>4</v>
      </c>
    </row>
    <row r="8" spans="1:3" ht="15" customHeight="1">
      <c r="A8" s="34">
        <v>4</v>
      </c>
      <c r="B8" s="35" t="s">
        <v>102</v>
      </c>
      <c r="C8" s="36">
        <v>4</v>
      </c>
    </row>
    <row r="9" spans="1:3" ht="15" customHeight="1">
      <c r="A9" s="34">
        <v>5</v>
      </c>
      <c r="B9" s="35" t="s">
        <v>74</v>
      </c>
      <c r="C9" s="36">
        <v>4</v>
      </c>
    </row>
    <row r="10" spans="1:3" ht="15" customHeight="1">
      <c r="A10" s="34">
        <v>6</v>
      </c>
      <c r="B10" s="35" t="s">
        <v>105</v>
      </c>
      <c r="C10" s="36">
        <v>4</v>
      </c>
    </row>
    <row r="11" spans="1:3" ht="15" customHeight="1">
      <c r="A11" s="34">
        <v>7</v>
      </c>
      <c r="B11" s="35" t="s">
        <v>72</v>
      </c>
      <c r="C11" s="36">
        <v>4</v>
      </c>
    </row>
    <row r="12" spans="1:3" ht="15" customHeight="1">
      <c r="A12" s="34">
        <v>8</v>
      </c>
      <c r="B12" s="35" t="s">
        <v>127</v>
      </c>
      <c r="C12" s="36">
        <v>3</v>
      </c>
    </row>
    <row r="13" spans="1:3" ht="15" customHeight="1">
      <c r="A13" s="34">
        <v>9</v>
      </c>
      <c r="B13" s="35" t="s">
        <v>55</v>
      </c>
      <c r="C13" s="36">
        <v>2</v>
      </c>
    </row>
    <row r="14" spans="1:3" ht="15" customHeight="1">
      <c r="A14" s="34">
        <v>10</v>
      </c>
      <c r="B14" s="35" t="s">
        <v>104</v>
      </c>
      <c r="C14" s="36">
        <v>2</v>
      </c>
    </row>
    <row r="15" spans="1:3" ht="15" customHeight="1">
      <c r="A15" s="34">
        <v>11</v>
      </c>
      <c r="B15" s="35" t="s">
        <v>134</v>
      </c>
      <c r="C15" s="36">
        <v>2</v>
      </c>
    </row>
    <row r="16" spans="1:3" ht="15" customHeight="1">
      <c r="A16" s="34">
        <v>12</v>
      </c>
      <c r="B16" s="35" t="s">
        <v>133</v>
      </c>
      <c r="C16" s="36">
        <v>2</v>
      </c>
    </row>
    <row r="17" spans="1:3" ht="15" customHeight="1">
      <c r="A17" s="34">
        <v>13</v>
      </c>
      <c r="B17" s="35" t="s">
        <v>126</v>
      </c>
      <c r="C17" s="36">
        <v>2</v>
      </c>
    </row>
    <row r="18" spans="1:3" ht="15" customHeight="1">
      <c r="A18" s="34">
        <v>14</v>
      </c>
      <c r="B18" s="35" t="s">
        <v>35</v>
      </c>
      <c r="C18" s="36">
        <v>2</v>
      </c>
    </row>
    <row r="19" spans="1:3" ht="15" customHeight="1">
      <c r="A19" s="34">
        <v>15</v>
      </c>
      <c r="B19" s="35" t="s">
        <v>108</v>
      </c>
      <c r="C19" s="36">
        <v>2</v>
      </c>
    </row>
    <row r="20" spans="1:3" ht="15" customHeight="1">
      <c r="A20" s="34">
        <v>16</v>
      </c>
      <c r="B20" s="35" t="s">
        <v>112</v>
      </c>
      <c r="C20" s="36">
        <v>1</v>
      </c>
    </row>
    <row r="21" spans="1:3" ht="15" customHeight="1">
      <c r="A21" s="34">
        <v>17</v>
      </c>
      <c r="B21" s="35" t="s">
        <v>146</v>
      </c>
      <c r="C21" s="36">
        <v>1</v>
      </c>
    </row>
    <row r="22" spans="1:3" ht="15" customHeight="1">
      <c r="A22" s="34">
        <v>18</v>
      </c>
      <c r="B22" s="35" t="s">
        <v>103</v>
      </c>
      <c r="C22" s="36">
        <v>1</v>
      </c>
    </row>
    <row r="23" spans="1:3" ht="15" customHeight="1">
      <c r="A23" s="34">
        <v>19</v>
      </c>
      <c r="B23" s="35" t="s">
        <v>117</v>
      </c>
      <c r="C23" s="36">
        <v>1</v>
      </c>
    </row>
    <row r="24" spans="1:3" ht="15" customHeight="1">
      <c r="A24" s="34">
        <v>20</v>
      </c>
      <c r="B24" s="35" t="s">
        <v>93</v>
      </c>
      <c r="C24" s="36">
        <v>1</v>
      </c>
    </row>
    <row r="25" spans="1:3" ht="15" customHeight="1">
      <c r="A25" s="34">
        <v>21</v>
      </c>
      <c r="B25" s="35" t="s">
        <v>154</v>
      </c>
      <c r="C25" s="36">
        <v>1</v>
      </c>
    </row>
    <row r="26" spans="1:3" ht="15" customHeight="1">
      <c r="A26" s="34">
        <v>22</v>
      </c>
      <c r="B26" s="35" t="s">
        <v>109</v>
      </c>
      <c r="C26" s="36">
        <v>1</v>
      </c>
    </row>
    <row r="27" spans="1:3" ht="15" customHeight="1">
      <c r="A27" s="34">
        <v>23</v>
      </c>
      <c r="B27" s="35" t="s">
        <v>163</v>
      </c>
      <c r="C27" s="36">
        <v>1</v>
      </c>
    </row>
    <row r="28" spans="1:3" ht="15" customHeight="1">
      <c r="A28" s="34">
        <v>24</v>
      </c>
      <c r="B28" s="35" t="s">
        <v>118</v>
      </c>
      <c r="C28" s="36">
        <v>1</v>
      </c>
    </row>
    <row r="29" spans="1:3" ht="15" customHeight="1">
      <c r="A29" s="34">
        <v>25</v>
      </c>
      <c r="B29" s="35" t="s">
        <v>141</v>
      </c>
      <c r="C29" s="36">
        <v>1</v>
      </c>
    </row>
    <row r="30" spans="1:3" ht="15" customHeight="1">
      <c r="A30" s="37">
        <v>26</v>
      </c>
      <c r="B30" s="38" t="s">
        <v>84</v>
      </c>
      <c r="C30" s="39">
        <v>1</v>
      </c>
    </row>
    <row r="31" ht="12.75">
      <c r="C31" s="2">
        <f>SUM(C5:C30)</f>
        <v>63</v>
      </c>
    </row>
  </sheetData>
  <sheetProtection/>
  <autoFilter ref="A4:C5">
    <sortState ref="A5:C31">
      <sortCondition descending="1" sortBy="value" ref="C5:C31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2016-09-03T14:49:46Z</dcterms:modified>
  <cp:category/>
  <cp:version/>
  <cp:contentType/>
  <cp:contentStatus/>
</cp:coreProperties>
</file>