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<sst xmlns="http://schemas.openxmlformats.org/spreadsheetml/2006/main" count="122" uniqueCount="82">
  <si>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</si>
  <si>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</si>
  <si>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</si>
  <si>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</si>
  <si>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</si>
  <si>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</si>
  <si>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</si>
  <si>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</si>
  <si>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</si>
  <si>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</si>
  <si>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</si>
  <si>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ROSI</t>
  </si>
  <si>
    <t>PAPA</t>
  </si>
  <si>
    <t>NASSO</t>
  </si>
  <si>
    <t>ADAMO</t>
  </si>
  <si>
    <t>SM</t>
  </si>
  <si>
    <t>SM35</t>
  </si>
  <si>
    <t>SM55</t>
  </si>
  <si>
    <t>SM45</t>
  </si>
  <si>
    <t>SM40</t>
  </si>
  <si>
    <t>SM50</t>
  </si>
  <si>
    <t>SF</t>
  </si>
  <si>
    <t>VALERIO</t>
  </si>
  <si>
    <t>MARINO</t>
  </si>
  <si>
    <t>CATULLO</t>
  </si>
  <si>
    <t>GALEANI</t>
  </si>
  <si>
    <t>Fabio</t>
  </si>
  <si>
    <t>Gianluca</t>
  </si>
  <si>
    <t>Emiliano</t>
  </si>
  <si>
    <t>Claudio</t>
  </si>
  <si>
    <t>Antonio</t>
  </si>
  <si>
    <t>Federico</t>
  </si>
  <si>
    <t>Mario</t>
  </si>
  <si>
    <t>Lorenzo</t>
  </si>
  <si>
    <t>UBALDI</t>
  </si>
  <si>
    <t>SOLITO</t>
  </si>
  <si>
    <t>CASALINI</t>
  </si>
  <si>
    <t>Vittorio</t>
  </si>
  <si>
    <t>Davide</t>
  </si>
  <si>
    <t>JM</t>
  </si>
  <si>
    <t>STEFANINI</t>
  </si>
  <si>
    <t>Valerio</t>
  </si>
  <si>
    <t>PM</t>
  </si>
  <si>
    <t>TOFI</t>
  </si>
  <si>
    <t>Felice</t>
  </si>
  <si>
    <t>DI FATTA</t>
  </si>
  <si>
    <t>Nicola</t>
  </si>
  <si>
    <t>PARRINO</t>
  </si>
  <si>
    <t>Mattia</t>
  </si>
  <si>
    <t>AM</t>
  </si>
  <si>
    <t>Matteo</t>
  </si>
  <si>
    <t>Patrizio</t>
  </si>
  <si>
    <t>Isabella</t>
  </si>
  <si>
    <t>PF</t>
  </si>
  <si>
    <t>GUIDA</t>
  </si>
  <si>
    <t>FURLAN</t>
  </si>
  <si>
    <t>GORI</t>
  </si>
  <si>
    <t>CALABRO'</t>
  </si>
  <si>
    <t>Salvatore</t>
  </si>
  <si>
    <t>Lucrezia</t>
  </si>
  <si>
    <t>AF</t>
  </si>
  <si>
    <t>Silvia</t>
  </si>
  <si>
    <t>LAMASTRA</t>
  </si>
  <si>
    <t>Savino</t>
  </si>
  <si>
    <t>VITALI</t>
  </si>
  <si>
    <t>PELLICIONE</t>
  </si>
  <si>
    <t>TENORIO SALGUERO</t>
  </si>
  <si>
    <t>Washin</t>
  </si>
  <si>
    <t>MEUTI</t>
  </si>
  <si>
    <t>POL. CIOCIARA ANTONIO FAVA</t>
  </si>
  <si>
    <t>PODISTICO MONTI DELLA TOLFA</t>
  </si>
  <si>
    <t>ATL. STUD. RIETI ANDREA MILARDI</t>
  </si>
  <si>
    <t>ACSI CAMPIDOGLIO PALATINO</t>
  </si>
  <si>
    <t>TIRRENO ATLETICA CIVITAVECCHIA</t>
  </si>
  <si>
    <t>A.S.D. PODISTICA SOLIDARIETA'</t>
  </si>
  <si>
    <t>A.S.D. BOOM BAR OSTIA RUNNER</t>
  </si>
  <si>
    <t>A.S.D. ATL. ENERGIA ROMA</t>
  </si>
  <si>
    <t>A.S.D. ATLETICA FUTURA ROMA</t>
  </si>
  <si>
    <t>A.S.D. BOOM BAR OSTIA RUNNER</t>
  </si>
  <si>
    <t>Memorial Oscar Barletta</t>
  </si>
  <si>
    <t>Civitavecchia (RM) Italia - Domenica 23/04/2017</t>
  </si>
  <si>
    <t>3ª edizione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</si>
</sst>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  <numFmt numFmtId="184" formatCode="_-[$€-2]\ * #,##0.00_-;\-[$€-2]\ * #,##0.00_-;_-[$€-2]\ * &quot;-&quot;??_-"/>
    <numFmt numFmtId="185" formatCode="[$-F400]h:mm:ss\ AM/PM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84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179" fontId="5" fillId="47" borderId="21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49" fontId="31" fillId="0" borderId="21" xfId="0" applyNumberFormat="1" applyFont="1" applyFill="1" applyBorder="1" applyAlignment="1">
      <alignment vertical="center"/>
    </xf>
    <xf numFmtId="49" fontId="31" fillId="0" borderId="21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vertical="center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vertical="center"/>
    </xf>
    <xf numFmtId="49" fontId="31" fillId="0" borderId="25" xfId="0" applyNumberFormat="1" applyFont="1" applyFill="1" applyBorder="1" applyAlignment="1">
      <alignment horizontal="center" vertical="center"/>
    </xf>
    <xf numFmtId="49" fontId="52" fillId="56" borderId="22" xfId="0" applyNumberFormat="1" applyFont="1" applyFill="1" applyBorder="1" applyAlignment="1">
      <alignment vertical="center"/>
    </xf>
    <xf numFmtId="49" fontId="52" fillId="56" borderId="22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55" customWidth="1"/>
    <col min="7" max="9" width="10.7109375" style="1" customWidth="1"/>
  </cols>
  <sheetData>
    <row r="1" spans="1:9" ht="45" customHeight="1">
      <c r="A1" s="37" t="s">
        <v>79</v>
      </c>
      <c r="B1" s="38"/>
      <c r="C1" s="38"/>
      <c r="D1" s="38"/>
      <c r="E1" s="38"/>
      <c r="F1" s="38"/>
      <c r="G1" s="38"/>
      <c r="H1" s="38"/>
      <c r="I1" s="39"/>
    </row>
    <row r="2" spans="1:9" ht="24" customHeight="1">
      <c r="A2" s="40" t="s">
        <v>81</v>
      </c>
      <c r="B2" s="41"/>
      <c r="C2" s="41"/>
      <c r="D2" s="41"/>
      <c r="E2" s="41"/>
      <c r="F2" s="41"/>
      <c r="G2" s="41"/>
      <c r="H2" s="41"/>
      <c r="I2" s="42"/>
    </row>
    <row r="3" spans="1:9" ht="24" customHeight="1">
      <c r="A3" s="43" t="s">
        <v>80</v>
      </c>
      <c r="B3" s="44"/>
      <c r="C3" s="44"/>
      <c r="D3" s="44"/>
      <c r="E3" s="44"/>
      <c r="F3" s="44"/>
      <c r="G3" s="44"/>
      <c r="H3" s="3" t="s">
        <v>0</v>
      </c>
      <c r="I3" s="4">
        <v>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5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0">
        <v>1</v>
      </c>
      <c r="B5" s="56" t="s">
        <v>34</v>
      </c>
      <c r="C5" s="50" t="s">
        <v>31</v>
      </c>
      <c r="D5" s="57" t="s">
        <v>15</v>
      </c>
      <c r="E5" s="56" t="s">
        <v>73</v>
      </c>
      <c r="F5" s="25">
        <v>0.006400462962962963</v>
      </c>
      <c r="G5" s="20" t="str">
        <f>TEXT(INT((HOUR(F5)*3600+MINUTE(F5)*60+SECOND(F5))/$I$3/60),"0")&amp;"."&amp;TEXT(MOD((HOUR(F5)*3600+MINUTE(F5)*60+SECOND(F5))/$I$3,60),"00")&amp;"/km"</f>
        <v>3.04/km</v>
      </c>
      <c r="H5" s="23">
        <f>F5-$F$5</f>
        <v>0</v>
      </c>
      <c r="I5" s="23">
        <f>F5-INDEX($F$5:$F$103,MATCH(D5,$D$5:$D$103,0))</f>
        <v>0</v>
      </c>
    </row>
    <row r="6" spans="1:9" s="10" customFormat="1" ht="15" customHeight="1">
      <c r="A6" s="13">
        <v>2</v>
      </c>
      <c r="B6" s="58" t="s">
        <v>24</v>
      </c>
      <c r="C6" s="51" t="s">
        <v>28</v>
      </c>
      <c r="D6" s="59" t="s">
        <v>19</v>
      </c>
      <c r="E6" s="58" t="s">
        <v>72</v>
      </c>
      <c r="F6" s="26">
        <v>0.006481481481481481</v>
      </c>
      <c r="G6" s="13" t="str">
        <f aca="true" t="shared" si="0" ref="G6:G21">TEXT(INT((HOUR(F6)*3600+MINUTE(F6)*60+SECOND(F6))/$I$3/60),"0")&amp;"."&amp;TEXT(MOD((HOUR(F6)*3600+MINUTE(F6)*60+SECOND(F6))/$I$3,60),"00")&amp;"/km"</f>
        <v>3.07/km</v>
      </c>
      <c r="H6" s="24">
        <f aca="true" t="shared" si="1" ref="H6:H21">F6-$F$5</f>
        <v>8.101851851851846E-05</v>
      </c>
      <c r="I6" s="24">
        <f>F6-INDEX($F$5:$F$103,MATCH(D6,$D$5:$D$103,0))</f>
        <v>0</v>
      </c>
    </row>
    <row r="7" spans="1:9" s="10" customFormat="1" ht="15" customHeight="1">
      <c r="A7" s="13">
        <v>3</v>
      </c>
      <c r="B7" s="58" t="s">
        <v>35</v>
      </c>
      <c r="C7" s="51" t="s">
        <v>26</v>
      </c>
      <c r="D7" s="59" t="s">
        <v>20</v>
      </c>
      <c r="E7" s="58" t="s">
        <v>75</v>
      </c>
      <c r="F7" s="26">
        <v>0.0066550925925925935</v>
      </c>
      <c r="G7" s="13" t="str">
        <f t="shared" si="0"/>
        <v>3.12/km</v>
      </c>
      <c r="H7" s="24">
        <f t="shared" si="1"/>
        <v>0.0002546296296296307</v>
      </c>
      <c r="I7" s="24">
        <f>F7-INDEX($F$5:$F$103,MATCH(D7,$D$5:$D$103,0))</f>
        <v>0</v>
      </c>
    </row>
    <row r="8" spans="1:9" s="10" customFormat="1" ht="15" customHeight="1">
      <c r="A8" s="13">
        <v>4</v>
      </c>
      <c r="B8" s="58" t="s">
        <v>36</v>
      </c>
      <c r="C8" s="51" t="s">
        <v>37</v>
      </c>
      <c r="D8" s="59" t="s">
        <v>16</v>
      </c>
      <c r="E8" s="58" t="s">
        <v>73</v>
      </c>
      <c r="F8" s="26">
        <v>0.006817129629629629</v>
      </c>
      <c r="G8" s="13" t="str">
        <f t="shared" si="0"/>
        <v>3.16/km</v>
      </c>
      <c r="H8" s="24">
        <f t="shared" si="1"/>
        <v>0.0004166666666666659</v>
      </c>
      <c r="I8" s="24">
        <f>F8-INDEX($F$5:$F$103,MATCH(D8,$D$5:$D$103,0))</f>
        <v>0</v>
      </c>
    </row>
    <row r="9" spans="1:9" s="10" customFormat="1" ht="15" customHeight="1">
      <c r="A9" s="13">
        <v>5</v>
      </c>
      <c r="B9" s="58" t="s">
        <v>25</v>
      </c>
      <c r="C9" s="51" t="s">
        <v>38</v>
      </c>
      <c r="D9" s="59" t="s">
        <v>39</v>
      </c>
      <c r="E9" s="58" t="s">
        <v>73</v>
      </c>
      <c r="F9" s="26">
        <v>0.0069560185185185185</v>
      </c>
      <c r="G9" s="13" t="str">
        <f t="shared" si="0"/>
        <v>3.20/km</v>
      </c>
      <c r="H9" s="24">
        <f t="shared" si="1"/>
        <v>0.0005555555555555557</v>
      </c>
      <c r="I9" s="24">
        <f>F9-INDEX($F$5:$F$103,MATCH(D9,$D$5:$D$103,0))</f>
        <v>0</v>
      </c>
    </row>
    <row r="10" spans="1:9" s="10" customFormat="1" ht="15" customHeight="1">
      <c r="A10" s="13">
        <v>6</v>
      </c>
      <c r="B10" s="58" t="s">
        <v>22</v>
      </c>
      <c r="C10" s="51" t="s">
        <v>30</v>
      </c>
      <c r="D10" s="59" t="s">
        <v>16</v>
      </c>
      <c r="E10" s="58" t="s">
        <v>78</v>
      </c>
      <c r="F10" s="26">
        <v>0.007094907407407407</v>
      </c>
      <c r="G10" s="13" t="str">
        <f t="shared" si="0"/>
        <v>3.24/km</v>
      </c>
      <c r="H10" s="24">
        <f t="shared" si="1"/>
        <v>0.0006944444444444446</v>
      </c>
      <c r="I10" s="24">
        <f>F10-INDEX($F$5:$F$103,MATCH(D10,$D$5:$D$103,0))</f>
        <v>0.0002777777777777787</v>
      </c>
    </row>
    <row r="11" spans="1:9" s="10" customFormat="1" ht="15" customHeight="1">
      <c r="A11" s="13">
        <v>7</v>
      </c>
      <c r="B11" s="58" t="s">
        <v>40</v>
      </c>
      <c r="C11" s="51" t="s">
        <v>41</v>
      </c>
      <c r="D11" s="59" t="s">
        <v>42</v>
      </c>
      <c r="E11" s="58" t="s">
        <v>73</v>
      </c>
      <c r="F11" s="26">
        <v>0.007118055555555555</v>
      </c>
      <c r="G11" s="13" t="str">
        <f t="shared" si="0"/>
        <v>3.25/km</v>
      </c>
      <c r="H11" s="24">
        <f t="shared" si="1"/>
        <v>0.0007175925925925926</v>
      </c>
      <c r="I11" s="24">
        <f>F11-INDEX($F$5:$F$103,MATCH(D11,$D$5:$D$103,0))</f>
        <v>0</v>
      </c>
    </row>
    <row r="12" spans="1:9" s="10" customFormat="1" ht="15" customHeight="1">
      <c r="A12" s="13">
        <v>8</v>
      </c>
      <c r="B12" s="58" t="s">
        <v>43</v>
      </c>
      <c r="C12" s="51" t="s">
        <v>44</v>
      </c>
      <c r="D12" s="59" t="s">
        <v>18</v>
      </c>
      <c r="E12" s="58" t="s">
        <v>73</v>
      </c>
      <c r="F12" s="26">
        <v>0.007118055555555555</v>
      </c>
      <c r="G12" s="13" t="str">
        <f t="shared" si="0"/>
        <v>3.25/km</v>
      </c>
      <c r="H12" s="24">
        <f t="shared" si="1"/>
        <v>0.0007175925925925926</v>
      </c>
      <c r="I12" s="24">
        <f>F12-INDEX($F$5:$F$103,MATCH(D12,$D$5:$D$103,0))</f>
        <v>0</v>
      </c>
    </row>
    <row r="13" spans="1:9" s="10" customFormat="1" ht="15" customHeight="1">
      <c r="A13" s="13">
        <v>9</v>
      </c>
      <c r="B13" s="58" t="s">
        <v>45</v>
      </c>
      <c r="C13" s="51" t="s">
        <v>46</v>
      </c>
      <c r="D13" s="59" t="s">
        <v>16</v>
      </c>
      <c r="E13" s="58" t="s">
        <v>73</v>
      </c>
      <c r="F13" s="26">
        <v>0.007129629629629631</v>
      </c>
      <c r="G13" s="13" t="str">
        <f t="shared" si="0"/>
        <v>3.25/km</v>
      </c>
      <c r="H13" s="24">
        <f t="shared" si="1"/>
        <v>0.0007291666666666679</v>
      </c>
      <c r="I13" s="24">
        <f>F13-INDEX($F$5:$F$103,MATCH(D13,$D$5:$D$103,0))</f>
        <v>0.000312500000000002</v>
      </c>
    </row>
    <row r="14" spans="1:9" s="10" customFormat="1" ht="15" customHeight="1">
      <c r="A14" s="13">
        <v>10</v>
      </c>
      <c r="B14" s="58" t="s">
        <v>47</v>
      </c>
      <c r="C14" s="51" t="s">
        <v>48</v>
      </c>
      <c r="D14" s="59" t="s">
        <v>49</v>
      </c>
      <c r="E14" s="58" t="s">
        <v>77</v>
      </c>
      <c r="F14" s="26">
        <v>0.0071643518518518514</v>
      </c>
      <c r="G14" s="13" t="str">
        <f t="shared" si="0"/>
        <v>3.26/km</v>
      </c>
      <c r="H14" s="24">
        <f t="shared" si="1"/>
        <v>0.0007638888888888886</v>
      </c>
      <c r="I14" s="24">
        <f>F14-INDEX($F$5:$F$103,MATCH(D14,$D$5:$D$103,0))</f>
        <v>0</v>
      </c>
    </row>
    <row r="15" spans="1:9" s="10" customFormat="1" ht="15" customHeight="1">
      <c r="A15" s="13">
        <v>11</v>
      </c>
      <c r="B15" s="58" t="s">
        <v>23</v>
      </c>
      <c r="C15" s="51" t="s">
        <v>50</v>
      </c>
      <c r="D15" s="59" t="s">
        <v>42</v>
      </c>
      <c r="E15" s="58" t="s">
        <v>73</v>
      </c>
      <c r="F15" s="26">
        <v>0.007256944444444444</v>
      </c>
      <c r="G15" s="13" t="str">
        <f t="shared" si="0"/>
        <v>3.29/km</v>
      </c>
      <c r="H15" s="24">
        <f t="shared" si="1"/>
        <v>0.0008564814814814815</v>
      </c>
      <c r="I15" s="24">
        <f>F15-INDEX($F$5:$F$103,MATCH(D15,$D$5:$D$103,0))</f>
        <v>0.00013888888888888892</v>
      </c>
    </row>
    <row r="16" spans="1:9" s="10" customFormat="1" ht="15" customHeight="1">
      <c r="A16" s="13">
        <v>12</v>
      </c>
      <c r="B16" s="58" t="s">
        <v>11</v>
      </c>
      <c r="C16" s="51" t="s">
        <v>51</v>
      </c>
      <c r="D16" s="59" t="s">
        <v>15</v>
      </c>
      <c r="E16" s="58" t="s">
        <v>69</v>
      </c>
      <c r="F16" s="26">
        <v>0.007303240740740741</v>
      </c>
      <c r="G16" s="13" t="str">
        <f t="shared" si="0"/>
        <v>3.30/km</v>
      </c>
      <c r="H16" s="24">
        <f t="shared" si="1"/>
        <v>0.0009027777777777784</v>
      </c>
      <c r="I16" s="24">
        <f>F16-INDEX($F$5:$F$103,MATCH(D16,$D$5:$D$103,0))</f>
        <v>0.0009027777777777784</v>
      </c>
    </row>
    <row r="17" spans="1:9" s="10" customFormat="1" ht="15" customHeight="1">
      <c r="A17" s="13">
        <v>13</v>
      </c>
      <c r="B17" s="58" t="s">
        <v>12</v>
      </c>
      <c r="C17" s="51" t="s">
        <v>52</v>
      </c>
      <c r="D17" s="59" t="s">
        <v>53</v>
      </c>
      <c r="E17" s="58" t="s">
        <v>73</v>
      </c>
      <c r="F17" s="26">
        <v>0.007326388888888889</v>
      </c>
      <c r="G17" s="13" t="str">
        <f t="shared" si="0"/>
        <v>3.31/km</v>
      </c>
      <c r="H17" s="24">
        <f t="shared" si="1"/>
        <v>0.0009259259259259264</v>
      </c>
      <c r="I17" s="24">
        <f>F17-INDEX($F$5:$F$103,MATCH(D17,$D$5:$D$103,0))</f>
        <v>0</v>
      </c>
    </row>
    <row r="18" spans="1:9" s="10" customFormat="1" ht="15" customHeight="1">
      <c r="A18" s="13">
        <v>14</v>
      </c>
      <c r="B18" s="58" t="s">
        <v>54</v>
      </c>
      <c r="C18" s="51" t="s">
        <v>41</v>
      </c>
      <c r="D18" s="59" t="s">
        <v>15</v>
      </c>
      <c r="E18" s="58" t="s">
        <v>73</v>
      </c>
      <c r="F18" s="26">
        <v>0.007372685185185186</v>
      </c>
      <c r="G18" s="13" t="str">
        <f t="shared" si="0"/>
        <v>3.32/km</v>
      </c>
      <c r="H18" s="24">
        <f t="shared" si="1"/>
        <v>0.0009722222222222233</v>
      </c>
      <c r="I18" s="24">
        <f>F18-INDEX($F$5:$F$103,MATCH(D18,$D$5:$D$103,0))</f>
        <v>0.0009722222222222233</v>
      </c>
    </row>
    <row r="19" spans="1:9" s="10" customFormat="1" ht="15" customHeight="1">
      <c r="A19" s="13">
        <v>15</v>
      </c>
      <c r="B19" s="58" t="s">
        <v>55</v>
      </c>
      <c r="C19" s="51" t="s">
        <v>29</v>
      </c>
      <c r="D19" s="59" t="s">
        <v>17</v>
      </c>
      <c r="E19" s="58" t="s">
        <v>70</v>
      </c>
      <c r="F19" s="26">
        <v>0.007592592592592593</v>
      </c>
      <c r="G19" s="13" t="str">
        <f t="shared" si="0"/>
        <v>3.39/km</v>
      </c>
      <c r="H19" s="24">
        <f t="shared" si="1"/>
        <v>0.0011921296296296298</v>
      </c>
      <c r="I19" s="24">
        <f>F19-INDEX($F$5:$F$103,MATCH(D19,$D$5:$D$103,0))</f>
        <v>0</v>
      </c>
    </row>
    <row r="20" spans="1:9" s="10" customFormat="1" ht="15" customHeight="1">
      <c r="A20" s="13">
        <v>16</v>
      </c>
      <c r="B20" s="58" t="s">
        <v>56</v>
      </c>
      <c r="C20" s="51" t="s">
        <v>27</v>
      </c>
      <c r="D20" s="59" t="s">
        <v>18</v>
      </c>
      <c r="E20" s="58" t="s">
        <v>76</v>
      </c>
      <c r="F20" s="26">
        <v>0.007685185185185185</v>
      </c>
      <c r="G20" s="13" t="str">
        <f t="shared" si="0"/>
        <v>3.41/km</v>
      </c>
      <c r="H20" s="24">
        <f t="shared" si="1"/>
        <v>0.0012847222222222218</v>
      </c>
      <c r="I20" s="24">
        <f>F20-INDEX($F$5:$F$103,MATCH(D20,$D$5:$D$103,0))</f>
        <v>0.0005671296296296292</v>
      </c>
    </row>
    <row r="21" spans="1:9" ht="15" customHeight="1">
      <c r="A21" s="31">
        <v>17</v>
      </c>
      <c r="B21" s="62" t="s">
        <v>57</v>
      </c>
      <c r="C21" s="53" t="s">
        <v>58</v>
      </c>
      <c r="D21" s="63" t="s">
        <v>18</v>
      </c>
      <c r="E21" s="62" t="s">
        <v>74</v>
      </c>
      <c r="F21" s="32">
        <v>0.0077083333333333335</v>
      </c>
      <c r="G21" s="31" t="str">
        <f t="shared" si="0"/>
        <v>3.42/km</v>
      </c>
      <c r="H21" s="33">
        <f t="shared" si="1"/>
        <v>0.0013078703703703707</v>
      </c>
      <c r="I21" s="33">
        <f>F21-INDEX($F$5:$F$103,MATCH(D21,$D$5:$D$103,0))</f>
        <v>0.0005902777777777781</v>
      </c>
    </row>
    <row r="22" spans="1:9" ht="15" customHeight="1">
      <c r="A22" s="13">
        <v>18</v>
      </c>
      <c r="B22" s="58" t="s">
        <v>14</v>
      </c>
      <c r="C22" s="51" t="s">
        <v>59</v>
      </c>
      <c r="D22" s="59" t="s">
        <v>60</v>
      </c>
      <c r="E22" s="58" t="s">
        <v>71</v>
      </c>
      <c r="F22" s="26">
        <v>0.0077314814814814815</v>
      </c>
      <c r="G22" s="13" t="str">
        <f aca="true" t="shared" si="2" ref="G22:G28">TEXT(INT((HOUR(F22)*3600+MINUTE(F22)*60+SECOND(F22))/$I$3/60),"0")&amp;"."&amp;TEXT(MOD((HOUR(F22)*3600+MINUTE(F22)*60+SECOND(F22))/$I$3,60),"00")&amp;"/km"</f>
        <v>3.43/km</v>
      </c>
      <c r="H22" s="24">
        <f aca="true" t="shared" si="3" ref="H22:H28">F22-$F$5</f>
        <v>0.0013310185185185187</v>
      </c>
      <c r="I22" s="24">
        <f>F22-INDEX($F$5:$F$103,MATCH(D22,$D$5:$D$103,0))</f>
        <v>0</v>
      </c>
    </row>
    <row r="23" spans="1:9" ht="15" customHeight="1">
      <c r="A23" s="13">
        <v>19</v>
      </c>
      <c r="B23" s="58" t="s">
        <v>13</v>
      </c>
      <c r="C23" s="51" t="s">
        <v>61</v>
      </c>
      <c r="D23" s="59" t="s">
        <v>21</v>
      </c>
      <c r="E23" s="58" t="s">
        <v>73</v>
      </c>
      <c r="F23" s="26">
        <v>0.007847222222222222</v>
      </c>
      <c r="G23" s="13" t="str">
        <f t="shared" si="2"/>
        <v>3.46/km</v>
      </c>
      <c r="H23" s="24">
        <f t="shared" si="3"/>
        <v>0.0014467592592592596</v>
      </c>
      <c r="I23" s="24">
        <f>F23-INDEX($F$5:$F$103,MATCH(D23,$D$5:$D$103,0))</f>
        <v>0</v>
      </c>
    </row>
    <row r="24" spans="1:9" ht="15" customHeight="1">
      <c r="A24" s="13">
        <v>20</v>
      </c>
      <c r="B24" s="58" t="s">
        <v>62</v>
      </c>
      <c r="C24" s="51" t="s">
        <v>63</v>
      </c>
      <c r="D24" s="59" t="s">
        <v>20</v>
      </c>
      <c r="E24" s="58" t="s">
        <v>70</v>
      </c>
      <c r="F24" s="26">
        <v>0.007928240740740741</v>
      </c>
      <c r="G24" s="13" t="str">
        <f t="shared" si="2"/>
        <v>3.48/km</v>
      </c>
      <c r="H24" s="24">
        <f t="shared" si="3"/>
        <v>0.001527777777777778</v>
      </c>
      <c r="I24" s="24">
        <f>F24-INDEX($F$5:$F$103,MATCH(D24,$D$5:$D$103,0))</f>
        <v>0.0012731481481481474</v>
      </c>
    </row>
    <row r="25" spans="1:9" ht="15" customHeight="1">
      <c r="A25" s="13">
        <v>21</v>
      </c>
      <c r="B25" s="58" t="s">
        <v>64</v>
      </c>
      <c r="C25" s="51" t="s">
        <v>30</v>
      </c>
      <c r="D25" s="59" t="s">
        <v>18</v>
      </c>
      <c r="E25" s="58" t="s">
        <v>73</v>
      </c>
      <c r="F25" s="26">
        <v>0.007939814814814814</v>
      </c>
      <c r="G25" s="13" t="str">
        <f t="shared" si="2"/>
        <v>3.49/km</v>
      </c>
      <c r="H25" s="24">
        <f t="shared" si="3"/>
        <v>0.0015393518518518516</v>
      </c>
      <c r="I25" s="24">
        <f>F25-INDEX($F$5:$F$103,MATCH(D25,$D$5:$D$103,0))</f>
        <v>0.0008217592592592591</v>
      </c>
    </row>
    <row r="26" spans="1:9" ht="15" customHeight="1">
      <c r="A26" s="13">
        <v>22</v>
      </c>
      <c r="B26" s="58" t="s">
        <v>65</v>
      </c>
      <c r="C26" s="51" t="s">
        <v>32</v>
      </c>
      <c r="D26" s="59" t="s">
        <v>15</v>
      </c>
      <c r="E26" s="58" t="s">
        <v>73</v>
      </c>
      <c r="F26" s="26">
        <v>0.008275462962962962</v>
      </c>
      <c r="G26" s="13" t="str">
        <f t="shared" si="2"/>
        <v>3.58/km</v>
      </c>
      <c r="H26" s="24">
        <f t="shared" si="3"/>
        <v>0.001874999999999999</v>
      </c>
      <c r="I26" s="24">
        <f>F26-INDEX($F$5:$F$103,MATCH(D26,$D$5:$D$103,0))</f>
        <v>0.001874999999999999</v>
      </c>
    </row>
    <row r="27" spans="1:9" ht="15" customHeight="1">
      <c r="A27" s="13">
        <v>23</v>
      </c>
      <c r="B27" s="58" t="s">
        <v>66</v>
      </c>
      <c r="C27" s="51" t="s">
        <v>67</v>
      </c>
      <c r="D27" s="59" t="s">
        <v>49</v>
      </c>
      <c r="E27" s="58" t="s">
        <v>73</v>
      </c>
      <c r="F27" s="26">
        <v>0.008449074074074074</v>
      </c>
      <c r="G27" s="13" t="str">
        <f t="shared" si="2"/>
        <v>4.03/km</v>
      </c>
      <c r="H27" s="24">
        <f t="shared" si="3"/>
        <v>0.0020486111111111113</v>
      </c>
      <c r="I27" s="24">
        <f>F27-INDEX($F$5:$F$103,MATCH(D27,$D$5:$D$103,0))</f>
        <v>0.0012847222222222227</v>
      </c>
    </row>
    <row r="28" spans="1:9" ht="15" customHeight="1">
      <c r="A28" s="18">
        <v>24</v>
      </c>
      <c r="B28" s="60" t="s">
        <v>68</v>
      </c>
      <c r="C28" s="52" t="s">
        <v>33</v>
      </c>
      <c r="D28" s="61" t="s">
        <v>49</v>
      </c>
      <c r="E28" s="60" t="s">
        <v>73</v>
      </c>
      <c r="F28" s="27">
        <v>0.008622685185185185</v>
      </c>
      <c r="G28" s="18" t="str">
        <f t="shared" si="2"/>
        <v>4.08/km</v>
      </c>
      <c r="H28" s="19">
        <f t="shared" si="3"/>
        <v>0.002222222222222222</v>
      </c>
      <c r="I28" s="19">
        <f>F28-INDEX($F$5:$F$103,MATCH(D28,$D$5:$D$103,0))</f>
        <v>0.0014583333333333332</v>
      </c>
    </row>
  </sheetData>
  <sheetProtection/>
  <autoFilter ref="A4:I2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5" t="str">
        <f>Individuale!A1</f>
        <v>Memorial Oscar Barletta</v>
      </c>
      <c r="B1" s="46"/>
      <c r="C1" s="47"/>
    </row>
    <row r="2" spans="1:3" ht="24" customHeight="1">
      <c r="A2" s="48" t="str">
        <f>Individuale!A2</f>
        <v>3ª edizione</v>
      </c>
      <c r="B2" s="48"/>
      <c r="C2" s="48"/>
    </row>
    <row r="3" spans="1:3" ht="24" customHeight="1">
      <c r="A3" s="49" t="str">
        <f>Individuale!A3</f>
        <v>Civitavecchia (RM) Italia - Domenica 23/04/2017</v>
      </c>
      <c r="B3" s="49"/>
      <c r="C3" s="4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1">
        <v>1</v>
      </c>
      <c r="B5" s="22" t="s">
        <v>73</v>
      </c>
      <c r="C5" s="28">
        <v>14</v>
      </c>
    </row>
    <row r="6" spans="1:3" ht="15" customHeight="1">
      <c r="A6" s="14">
        <v>2</v>
      </c>
      <c r="B6" s="15" t="s">
        <v>70</v>
      </c>
      <c r="C6" s="29">
        <v>2</v>
      </c>
    </row>
    <row r="7" spans="1:3" ht="15" customHeight="1">
      <c r="A7" s="14">
        <v>3</v>
      </c>
      <c r="B7" s="15" t="s">
        <v>75</v>
      </c>
      <c r="C7" s="29">
        <v>1</v>
      </c>
    </row>
    <row r="8" spans="1:3" ht="15" customHeight="1">
      <c r="A8" s="34">
        <v>4</v>
      </c>
      <c r="B8" s="35" t="s">
        <v>74</v>
      </c>
      <c r="C8" s="36">
        <v>1</v>
      </c>
    </row>
    <row r="9" spans="1:3" ht="15" customHeight="1">
      <c r="A9" s="14">
        <v>5</v>
      </c>
      <c r="B9" s="15" t="s">
        <v>76</v>
      </c>
      <c r="C9" s="29">
        <v>1</v>
      </c>
    </row>
    <row r="10" spans="1:3" ht="15" customHeight="1">
      <c r="A10" s="14">
        <v>6</v>
      </c>
      <c r="B10" s="15" t="s">
        <v>77</v>
      </c>
      <c r="C10" s="29">
        <v>1</v>
      </c>
    </row>
    <row r="11" spans="1:3" ht="15" customHeight="1">
      <c r="A11" s="14">
        <v>7</v>
      </c>
      <c r="B11" s="15" t="s">
        <v>78</v>
      </c>
      <c r="C11" s="29">
        <v>1</v>
      </c>
    </row>
    <row r="12" spans="1:3" ht="15" customHeight="1">
      <c r="A12" s="14">
        <v>8</v>
      </c>
      <c r="B12" s="15" t="s">
        <v>72</v>
      </c>
      <c r="C12" s="29">
        <v>1</v>
      </c>
    </row>
    <row r="13" spans="1:3" ht="15" customHeight="1">
      <c r="A13" s="14">
        <v>9</v>
      </c>
      <c r="B13" s="15" t="s">
        <v>71</v>
      </c>
      <c r="C13" s="29">
        <v>1</v>
      </c>
    </row>
    <row r="14" spans="1:3" ht="15" customHeight="1">
      <c r="A14" s="16">
        <v>10</v>
      </c>
      <c r="B14" s="17" t="s">
        <v>69</v>
      </c>
      <c r="C14" s="30">
        <v>1</v>
      </c>
    </row>
    <row r="15" ht="12.75">
      <c r="C15" s="2">
        <f>SUM(C5:C14)</f>
        <v>24</v>
      </c>
    </row>
  </sheetData>
  <sheetProtection/>
  <autoFilter ref="A4:C4">
    <sortState ref="A5:C15">
      <sortCondition descending="1" sortBy="value" ref="C5:C1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2017-04-30T21:22:00Z</dcterms:modified>
  <cp:category/>
  <cp:version/>
  <cp:contentType/>
  <cp:contentStatus/>
</cp:coreProperties>
</file>