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<sst xmlns="http://schemas.openxmlformats.org/spreadsheetml/2006/main" count="613" uniqueCount="354">
  <si>
    <t>ROLANDO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</si>
  <si>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</si>
  <si>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</si>
  <si>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</si>
  <si>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</si>
  <si>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</si>
  <si>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</si>
  <si>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</si>
  <si>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</si>
  <si>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</si>
  <si>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</si>
  <si>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</si>
  <si>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</si>
  <si>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</si>
  <si>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GIOVANNI</t>
  </si>
  <si>
    <t>GIUSEPPE</t>
  </si>
  <si>
    <t>FRANCO</t>
  </si>
  <si>
    <t>PAOLO</t>
  </si>
  <si>
    <t>MASSIMO</t>
  </si>
  <si>
    <t>LUCIANO</t>
  </si>
  <si>
    <t>ALBERTO</t>
  </si>
  <si>
    <t>CARLO</t>
  </si>
  <si>
    <t>STEFANO</t>
  </si>
  <si>
    <t>MAURO</t>
  </si>
  <si>
    <t>ALESSANDRO</t>
  </si>
  <si>
    <t>ROBERTO</t>
  </si>
  <si>
    <t>LUIGI</t>
  </si>
  <si>
    <t>FABIO</t>
  </si>
  <si>
    <t>MARCO</t>
  </si>
  <si>
    <t>DANIELE</t>
  </si>
  <si>
    <t>CLAUDIO</t>
  </si>
  <si>
    <t>ANDREA</t>
  </si>
  <si>
    <t>SALVATORE</t>
  </si>
  <si>
    <t>MASSIMILIANO</t>
  </si>
  <si>
    <t>MARIO</t>
  </si>
  <si>
    <t>SANDRO</t>
  </si>
  <si>
    <t>ANGELO</t>
  </si>
  <si>
    <t>ENRICO</t>
  </si>
  <si>
    <t>GUIDO</t>
  </si>
  <si>
    <t>VITTORIO</t>
  </si>
  <si>
    <t>PIERLUIGI</t>
  </si>
  <si>
    <t>ALESSANDRA</t>
  </si>
  <si>
    <t>PATRIZIA</t>
  </si>
  <si>
    <t>FILALI</t>
  </si>
  <si>
    <t>TAYEB</t>
  </si>
  <si>
    <t>S/M</t>
  </si>
  <si>
    <t>ACSI CAMPIDOGLIO PALATINO</t>
  </si>
  <si>
    <t>0.27.52</t>
  </si>
  <si>
    <t>RACHHI</t>
  </si>
  <si>
    <t>EL MOSTAFA</t>
  </si>
  <si>
    <t>0.28.30</t>
  </si>
  <si>
    <t>MAAROUF</t>
  </si>
  <si>
    <t>ABDERRAHIM</t>
  </si>
  <si>
    <t>RCF - RUNNING CLUB FUTURA</t>
  </si>
  <si>
    <t>0.29.10</t>
  </si>
  <si>
    <t>SOUFYANE</t>
  </si>
  <si>
    <t>EL FADIL</t>
  </si>
  <si>
    <t>0.30.04</t>
  </si>
  <si>
    <t>PAPOCCIA</t>
  </si>
  <si>
    <t>DIEGO</t>
  </si>
  <si>
    <t>MM35</t>
  </si>
  <si>
    <t>POD. AMATORI MOROLO</t>
  </si>
  <si>
    <t>0.30.27</t>
  </si>
  <si>
    <t>BUCCILLI</t>
  </si>
  <si>
    <t>CARMINE</t>
  </si>
  <si>
    <t>ASD SORA RUNNERS CLUB</t>
  </si>
  <si>
    <t>0.30.42</t>
  </si>
  <si>
    <t>RAHMANI</t>
  </si>
  <si>
    <t>ABDELKADER</t>
  </si>
  <si>
    <t>A.S.D. ATL. MONTICELLANA</t>
  </si>
  <si>
    <t>0.31.37</t>
  </si>
  <si>
    <t>CELANI</t>
  </si>
  <si>
    <t>AM</t>
  </si>
  <si>
    <t>COLLEFERRO ATLETICA</t>
  </si>
  <si>
    <t>0.32.34</t>
  </si>
  <si>
    <t>VENDITTI</t>
  </si>
  <si>
    <t>ROMEO</t>
  </si>
  <si>
    <t>MM40</t>
  </si>
  <si>
    <t>LATINA RUNNERS</t>
  </si>
  <si>
    <t>0.32.37</t>
  </si>
  <si>
    <t>MATTACOLA</t>
  </si>
  <si>
    <t>MM45</t>
  </si>
  <si>
    <t>POD. FISIOSPORT</t>
  </si>
  <si>
    <t>0.33.15</t>
  </si>
  <si>
    <t>FRATARCANGELI</t>
  </si>
  <si>
    <t>A.S.D. ATL. SETINA</t>
  </si>
  <si>
    <t>0.33.20</t>
  </si>
  <si>
    <t>NEGROSINI</t>
  </si>
  <si>
    <t>A.S.BORGATE RIUNITE SERMON.</t>
  </si>
  <si>
    <t>0.33.24</t>
  </si>
  <si>
    <t>SACCHETTI</t>
  </si>
  <si>
    <t>USD VALLECORSA</t>
  </si>
  <si>
    <t>0.33.37</t>
  </si>
  <si>
    <t>MILANO</t>
  </si>
  <si>
    <t>PEPPINO</t>
  </si>
  <si>
    <t>A.S.D. ATLETICA CECCANO</t>
  </si>
  <si>
    <t>0.34.03</t>
  </si>
  <si>
    <t>FORTE</t>
  </si>
  <si>
    <t>0.34.11</t>
  </si>
  <si>
    <t>TRENTO</t>
  </si>
  <si>
    <t>MM55</t>
  </si>
  <si>
    <t>0.34.24</t>
  </si>
  <si>
    <t>SALVATI</t>
  </si>
  <si>
    <t>POD. ORO FANTASY</t>
  </si>
  <si>
    <t>0.34.33</t>
  </si>
  <si>
    <t>MINOTTI</t>
  </si>
  <si>
    <t>0.34.36</t>
  </si>
  <si>
    <t>CORTINA</t>
  </si>
  <si>
    <t>DAVIDE</t>
  </si>
  <si>
    <t>0.34.54</t>
  </si>
  <si>
    <t>CAPUANO</t>
  </si>
  <si>
    <t>G. BATTISTA</t>
  </si>
  <si>
    <t>0.35.03</t>
  </si>
  <si>
    <t>FLAMINI</t>
  </si>
  <si>
    <t>A.S.D. LATINA RUNNERS</t>
  </si>
  <si>
    <t>0.35.15</t>
  </si>
  <si>
    <t>MASTRACCO</t>
  </si>
  <si>
    <t>ATL. ALATRI 2001 I CICLOPI</t>
  </si>
  <si>
    <t>0.35.25</t>
  </si>
  <si>
    <t>TERENZI</t>
  </si>
  <si>
    <t>BENEDETTO</t>
  </si>
  <si>
    <t>MM50</t>
  </si>
  <si>
    <t>0.35.30</t>
  </si>
  <si>
    <t>DESIDERIO</t>
  </si>
  <si>
    <t>FABIOLA</t>
  </si>
  <si>
    <t>MF40</t>
  </si>
  <si>
    <t>0.36.02</t>
  </si>
  <si>
    <t>SCACCIA</t>
  </si>
  <si>
    <t>MF35</t>
  </si>
  <si>
    <t>VENTO</t>
  </si>
  <si>
    <t>LOREDANA</t>
  </si>
  <si>
    <t>A.S. ROMA - CUS ATLETICA</t>
  </si>
  <si>
    <t>0.36.06</t>
  </si>
  <si>
    <t>MERLINO</t>
  </si>
  <si>
    <t>0.36.12</t>
  </si>
  <si>
    <t>IBBA</t>
  </si>
  <si>
    <t>0.36.24</t>
  </si>
  <si>
    <t>LAURI</t>
  </si>
  <si>
    <t>0.36.31</t>
  </si>
  <si>
    <t>DECEMBRINI</t>
  </si>
  <si>
    <t>TIVOLI MARATHON</t>
  </si>
  <si>
    <t>0.36.34</t>
  </si>
  <si>
    <t>RUZZA</t>
  </si>
  <si>
    <t>IRENE</t>
  </si>
  <si>
    <t>POL. ATLETICA CEPRANO</t>
  </si>
  <si>
    <t>INCITTI</t>
  </si>
  <si>
    <t>0.36.35</t>
  </si>
  <si>
    <t>TERELLA</t>
  </si>
  <si>
    <t>APROCIS RUNNERS TEAM</t>
  </si>
  <si>
    <t>0.36.42</t>
  </si>
  <si>
    <t>CIOCI</t>
  </si>
  <si>
    <t>GAETANO</t>
  </si>
  <si>
    <t>0.36.49</t>
  </si>
  <si>
    <t>CECCACCI</t>
  </si>
  <si>
    <t>0.36.58</t>
  </si>
  <si>
    <t>REALI</t>
  </si>
  <si>
    <t>ASD POLISPORTIVA NAMASTE'</t>
  </si>
  <si>
    <t>0.37.06</t>
  </si>
  <si>
    <t>STRAVATO</t>
  </si>
  <si>
    <t>0.37.08</t>
  </si>
  <si>
    <t>EDITTO</t>
  </si>
  <si>
    <t>0.37.18</t>
  </si>
  <si>
    <t>FUNARI</t>
  </si>
  <si>
    <t>GIAMPIERO</t>
  </si>
  <si>
    <t>0.37.34</t>
  </si>
  <si>
    <t>CORSO</t>
  </si>
  <si>
    <t>VINCENZO</t>
  </si>
  <si>
    <t>0.37.36</t>
  </si>
  <si>
    <t>MARCONI</t>
  </si>
  <si>
    <t>MAGNO</t>
  </si>
  <si>
    <t>RUNNERS CLUB ANAGNI</t>
  </si>
  <si>
    <t>0.37.43</t>
  </si>
  <si>
    <t>PANICCIA</t>
  </si>
  <si>
    <t>PALMERINO</t>
  </si>
  <si>
    <t>0.37.53</t>
  </si>
  <si>
    <t>AMMANNITI</t>
  </si>
  <si>
    <t>0.37.58</t>
  </si>
  <si>
    <t>GHIRLANDINI</t>
  </si>
  <si>
    <t>0.38.14</t>
  </si>
  <si>
    <t>CAMPIONI</t>
  </si>
  <si>
    <t>MM60</t>
  </si>
  <si>
    <t>0.38.19</t>
  </si>
  <si>
    <t>TRINA</t>
  </si>
  <si>
    <t>0.38.30</t>
  </si>
  <si>
    <t>SANNA</t>
  </si>
  <si>
    <t>0.38.47</t>
  </si>
  <si>
    <t>MENENTI</t>
  </si>
  <si>
    <t>0.39.00</t>
  </si>
  <si>
    <t>0.39.02</t>
  </si>
  <si>
    <t>COCULO</t>
  </si>
  <si>
    <t>0.39.04</t>
  </si>
  <si>
    <t>0.39.08</t>
  </si>
  <si>
    <t>FINOCCHIO</t>
  </si>
  <si>
    <t>0.39.11</t>
  </si>
  <si>
    <t>VICARO</t>
  </si>
  <si>
    <t>SIMONA</t>
  </si>
  <si>
    <t>0.39.14</t>
  </si>
  <si>
    <t>CAMPOLI</t>
  </si>
  <si>
    <t>ATL. FROSINONE</t>
  </si>
  <si>
    <t>0.39.22</t>
  </si>
  <si>
    <t>FIORINI</t>
  </si>
  <si>
    <t>ENZO</t>
  </si>
  <si>
    <t>0.39.25</t>
  </si>
  <si>
    <t>RAMPINI</t>
  </si>
  <si>
    <t>ARCANGELO</t>
  </si>
  <si>
    <t>ASD PALESTRINA RUNNING</t>
  </si>
  <si>
    <t>0.39.27</t>
  </si>
  <si>
    <t>LANCIA</t>
  </si>
  <si>
    <t>DANIEL</t>
  </si>
  <si>
    <t>0.39.30</t>
  </si>
  <si>
    <t>FERRANTE</t>
  </si>
  <si>
    <t>TAMARA</t>
  </si>
  <si>
    <t>0.39.38</t>
  </si>
  <si>
    <t>BAUCO</t>
  </si>
  <si>
    <t>0.39.39</t>
  </si>
  <si>
    <t>GEREMIA</t>
  </si>
  <si>
    <t>0.39.45</t>
  </si>
  <si>
    <t>FABBRIZI</t>
  </si>
  <si>
    <t>0.39.50</t>
  </si>
  <si>
    <t>LEONCINI</t>
  </si>
  <si>
    <t>MF45</t>
  </si>
  <si>
    <t>0.39.55</t>
  </si>
  <si>
    <t>BUCCIARELLI</t>
  </si>
  <si>
    <t>0.40.00</t>
  </si>
  <si>
    <t>CONTE</t>
  </si>
  <si>
    <t>0.40.09</t>
  </si>
  <si>
    <t>GRZEGORZEWSKI</t>
  </si>
  <si>
    <t>MICHAL KONRAD</t>
  </si>
  <si>
    <t>0.40.32</t>
  </si>
  <si>
    <t>ASSENI</t>
  </si>
  <si>
    <t>0.40.48</t>
  </si>
  <si>
    <t>MAURA</t>
  </si>
  <si>
    <t>0.40.55</t>
  </si>
  <si>
    <t>CERRONI</t>
  </si>
  <si>
    <t>GIACINTO</t>
  </si>
  <si>
    <t>PATRIZI</t>
  </si>
  <si>
    <t>ACHILLE</t>
  </si>
  <si>
    <t>0.41.04</t>
  </si>
  <si>
    <t>FIACCO</t>
  </si>
  <si>
    <t>0.41.07</t>
  </si>
  <si>
    <t>CALABRESE</t>
  </si>
  <si>
    <t>DANILO</t>
  </si>
  <si>
    <t>0.41.25</t>
  </si>
  <si>
    <t>ARCESE</t>
  </si>
  <si>
    <t>ERMANNO</t>
  </si>
  <si>
    <t>ASD ATLETICA ARCE</t>
  </si>
  <si>
    <t>0.41.30</t>
  </si>
  <si>
    <t>LISI</t>
  </si>
  <si>
    <t>ASD ATL. CLUB NAUTICO GAETA</t>
  </si>
  <si>
    <t>0.41.35</t>
  </si>
  <si>
    <t>RASO</t>
  </si>
  <si>
    <t>0.41.38</t>
  </si>
  <si>
    <t>LAURETTI</t>
  </si>
  <si>
    <t>0.41.41</t>
  </si>
  <si>
    <t>RAPONI</t>
  </si>
  <si>
    <t>CESARE</t>
  </si>
  <si>
    <t>A.S.D. SIMMEL COLLEFERRO</t>
  </si>
  <si>
    <t>0.41.45</t>
  </si>
  <si>
    <t>BATTISTI</t>
  </si>
  <si>
    <t>GIULIANO</t>
  </si>
  <si>
    <t>0.41.52</t>
  </si>
  <si>
    <t>D'ANGELI</t>
  </si>
  <si>
    <t>0.42.09</t>
  </si>
  <si>
    <t>0.42.17</t>
  </si>
  <si>
    <t>IMPERIOLI</t>
  </si>
  <si>
    <t>VALERIANO</t>
  </si>
  <si>
    <t>0.42.20</t>
  </si>
  <si>
    <t>SCHIAVI</t>
  </si>
  <si>
    <t>0.42.34</t>
  </si>
  <si>
    <t>SEGATORI</t>
  </si>
  <si>
    <t>0.42.36</t>
  </si>
  <si>
    <t>GRECI</t>
  </si>
  <si>
    <t>0.42.44</t>
  </si>
  <si>
    <t>ASCENZI</t>
  </si>
  <si>
    <t>0.42.49</t>
  </si>
  <si>
    <t>BRIZZI</t>
  </si>
  <si>
    <t>0.42.52</t>
  </si>
  <si>
    <t>PROIETTI</t>
  </si>
  <si>
    <t>SILVANO</t>
  </si>
  <si>
    <t>GAETA</t>
  </si>
  <si>
    <t>ANTONIO FAUSTO</t>
  </si>
  <si>
    <t>0.42.54</t>
  </si>
  <si>
    <t>PELLICCIOTTA</t>
  </si>
  <si>
    <t>DOMENICO</t>
  </si>
  <si>
    <t>MM65</t>
  </si>
  <si>
    <t>ATL. MONTE MARIO</t>
  </si>
  <si>
    <t>0.43.01</t>
  </si>
  <si>
    <t>VONA</t>
  </si>
  <si>
    <t>NATALIA</t>
  </si>
  <si>
    <t>AF</t>
  </si>
  <si>
    <t>0.43.05</t>
  </si>
  <si>
    <t>QUATTROCIOCCHI</t>
  </si>
  <si>
    <t>GENESIO</t>
  </si>
  <si>
    <t>0.43.09</t>
  </si>
  <si>
    <t>PETRIGLIA</t>
  </si>
  <si>
    <t>BARBARA</t>
  </si>
  <si>
    <t>0.43.17</t>
  </si>
  <si>
    <t>0.43.50</t>
  </si>
  <si>
    <t>SOLLI</t>
  </si>
  <si>
    <t>WALTER</t>
  </si>
  <si>
    <t>0.44.18</t>
  </si>
  <si>
    <t>MELIDEO</t>
  </si>
  <si>
    <t>0.44.34</t>
  </si>
  <si>
    <t>LOFFREDI</t>
  </si>
  <si>
    <t>FELICETTO</t>
  </si>
  <si>
    <t>0.44.45</t>
  </si>
  <si>
    <t>GATTA</t>
  </si>
  <si>
    <t>MM70</t>
  </si>
  <si>
    <t>0.45.12</t>
  </si>
  <si>
    <t>PIZZUTI</t>
  </si>
  <si>
    <t>0.45.20</t>
  </si>
  <si>
    <t>COLANTONI</t>
  </si>
  <si>
    <t>GUGLIELMO</t>
  </si>
  <si>
    <t>0.45.23</t>
  </si>
  <si>
    <t>MAROTTA</t>
  </si>
  <si>
    <t>0.45.39</t>
  </si>
  <si>
    <t>FABRIZI</t>
  </si>
  <si>
    <t>0.46.40</t>
  </si>
  <si>
    <t>FATELLO</t>
  </si>
  <si>
    <t>0.47.08</t>
  </si>
  <si>
    <t>LIBERATORI</t>
  </si>
  <si>
    <t>DARIO</t>
  </si>
  <si>
    <t>0.47.32</t>
  </si>
  <si>
    <t>FERRETTI</t>
  </si>
  <si>
    <t>PAOLA</t>
  </si>
  <si>
    <t>0.47.38</t>
  </si>
  <si>
    <t>CIMMINO</t>
  </si>
  <si>
    <t>0.48.13</t>
  </si>
  <si>
    <t>SETALE</t>
  </si>
  <si>
    <t>0.48.41</t>
  </si>
  <si>
    <t>SPOLETINI</t>
  </si>
  <si>
    <t>0.48.58</t>
  </si>
  <si>
    <t>D'ANGELO</t>
  </si>
  <si>
    <t>0.49.42</t>
  </si>
  <si>
    <t>SALVI</t>
  </si>
  <si>
    <t>STEFANIA</t>
  </si>
  <si>
    <t>0.50.27</t>
  </si>
  <si>
    <t>MM75</t>
  </si>
  <si>
    <t>0.50.48</t>
  </si>
  <si>
    <t>GRADELLINI</t>
  </si>
  <si>
    <t>MF50</t>
  </si>
  <si>
    <t>0.51.02</t>
  </si>
  <si>
    <t>PERSICO</t>
  </si>
  <si>
    <t>EMILIO</t>
  </si>
  <si>
    <t>0.51.57</t>
  </si>
  <si>
    <t>MARACCHIONI</t>
  </si>
  <si>
    <t>ROSELLA</t>
  </si>
  <si>
    <t>0.53.45</t>
  </si>
  <si>
    <t>ROMEI</t>
  </si>
  <si>
    <t>0.56.47</t>
  </si>
  <si>
    <t>PITTIGLIO</t>
  </si>
  <si>
    <t>1.04.26</t>
  </si>
  <si>
    <r>
      <t xml:space="preserve">Memorial Alessandro Masi </t>
    </r>
    <r>
      <rPr>
        <i/>
        <sz val="18"/>
        <rFont val="Arial"/>
        <family val="2"/>
      </rPr>
      <t>8ª edizione</t>
    </r>
  </si>
  <si>
    <t>Ceccano (FR) Italia - Domenica 27/07/2010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</si>
</sst>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vertical="center"/>
    </xf>
    <xf numFmtId="0" fontId="14" fillId="4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6" customWidth="1"/>
    <col min="6" max="6" width="10.140625" style="4" customWidth="1"/>
    <col min="7" max="9" width="10.140625" style="5" customWidth="1"/>
  </cols>
  <sheetData>
    <row r="1" spans="1:9" ht="24.75" customHeight="1">
      <c r="A1" s="22" t="s">
        <v>352</v>
      </c>
      <c r="B1" s="23"/>
      <c r="C1" s="23"/>
      <c r="D1" s="23"/>
      <c r="E1" s="23"/>
      <c r="F1" s="23"/>
      <c r="G1" s="24"/>
      <c r="H1" s="24"/>
      <c r="I1" s="25"/>
    </row>
    <row r="2" spans="1:9" ht="24.75" customHeight="1">
      <c r="A2" s="26" t="s">
        <v>353</v>
      </c>
      <c r="B2" s="27"/>
      <c r="C2" s="27"/>
      <c r="D2" s="27"/>
      <c r="E2" s="27"/>
      <c r="F2" s="27"/>
      <c r="G2" s="28"/>
      <c r="H2" s="29" t="s">
        <v>1</v>
      </c>
      <c r="I2" s="30">
        <v>8.9</v>
      </c>
    </row>
    <row r="3" spans="1:9" ht="37.5" customHeight="1">
      <c r="A3" s="31" t="s">
        <v>2</v>
      </c>
      <c r="B3" s="32" t="s">
        <v>3</v>
      </c>
      <c r="C3" s="33" t="s">
        <v>4</v>
      </c>
      <c r="D3" s="33" t="s">
        <v>5</v>
      </c>
      <c r="E3" s="34" t="s">
        <v>6</v>
      </c>
      <c r="F3" s="35" t="s">
        <v>7</v>
      </c>
      <c r="G3" s="35" t="s">
        <v>8</v>
      </c>
      <c r="H3" s="35" t="s">
        <v>9</v>
      </c>
      <c r="I3" s="35" t="s">
        <v>10</v>
      </c>
    </row>
    <row r="4" spans="1:9" s="1" customFormat="1" ht="15" customHeight="1">
      <c r="A4" s="7">
        <v>1</v>
      </c>
      <c r="B4" s="8" t="s">
        <v>43</v>
      </c>
      <c r="C4" s="8" t="s">
        <v>44</v>
      </c>
      <c r="D4" s="9" t="s">
        <v>45</v>
      </c>
      <c r="E4" s="8" t="s">
        <v>46</v>
      </c>
      <c r="F4" s="9" t="s">
        <v>47</v>
      </c>
      <c r="G4" s="10" t="str">
        <f aca="true" t="shared" si="0" ref="G4:G67">TEXT(INT((HOUR(F4)*3600+MINUTE(F4)*60+SECOND(F4))/$I$2/60),"0")&amp;"."&amp;TEXT(MOD((HOUR(F4)*3600+MINUTE(F4)*60+SECOND(F4))/$I$2,60),"00")&amp;"/km"</f>
        <v>3.08/km</v>
      </c>
      <c r="H4" s="11">
        <f aca="true" t="shared" si="1" ref="H4:H31">F4-$F$4</f>
        <v>0</v>
      </c>
      <c r="I4" s="11">
        <f>F4-INDEX($F$4:$F$1193,MATCH(D4,$D$4:$D$1193,0))</f>
        <v>0</v>
      </c>
    </row>
    <row r="5" spans="1:9" s="1" customFormat="1" ht="15" customHeight="1">
      <c r="A5" s="12">
        <v>2</v>
      </c>
      <c r="B5" s="13" t="s">
        <v>48</v>
      </c>
      <c r="C5" s="13" t="s">
        <v>49</v>
      </c>
      <c r="D5" s="14" t="s">
        <v>45</v>
      </c>
      <c r="E5" s="13" t="s">
        <v>46</v>
      </c>
      <c r="F5" s="14" t="s">
        <v>50</v>
      </c>
      <c r="G5" s="15" t="str">
        <f t="shared" si="0"/>
        <v>3.12/km</v>
      </c>
      <c r="H5" s="16">
        <f t="shared" si="1"/>
        <v>0.000439814814814813</v>
      </c>
      <c r="I5" s="16">
        <f>F5-INDEX($F$4:$F$1193,MATCH(D5,$D$4:$D$1193,0))</f>
        <v>0.000439814814814813</v>
      </c>
    </row>
    <row r="6" spans="1:9" s="1" customFormat="1" ht="15" customHeight="1">
      <c r="A6" s="12">
        <v>3</v>
      </c>
      <c r="B6" s="13" t="s">
        <v>51</v>
      </c>
      <c r="C6" s="13" t="s">
        <v>52</v>
      </c>
      <c r="D6" s="14" t="s">
        <v>45</v>
      </c>
      <c r="E6" s="13" t="s">
        <v>53</v>
      </c>
      <c r="F6" s="14" t="s">
        <v>54</v>
      </c>
      <c r="G6" s="15" t="str">
        <f t="shared" si="0"/>
        <v>3.17/km</v>
      </c>
      <c r="H6" s="16">
        <f t="shared" si="1"/>
        <v>0.0009027777777777767</v>
      </c>
      <c r="I6" s="16">
        <f>F6-INDEX($F$4:$F$1193,MATCH(D6,$D$4:$D$1193,0))</f>
        <v>0.0009027777777777767</v>
      </c>
    </row>
    <row r="7" spans="1:9" s="1" customFormat="1" ht="15" customHeight="1">
      <c r="A7" s="12">
        <v>4</v>
      </c>
      <c r="B7" s="13" t="s">
        <v>55</v>
      </c>
      <c r="C7" s="13" t="s">
        <v>56</v>
      </c>
      <c r="D7" s="14" t="s">
        <v>45</v>
      </c>
      <c r="E7" s="13" t="s">
        <v>53</v>
      </c>
      <c r="F7" s="14" t="s">
        <v>57</v>
      </c>
      <c r="G7" s="15" t="str">
        <f t="shared" si="0"/>
        <v>3.23/km</v>
      </c>
      <c r="H7" s="16">
        <f t="shared" si="1"/>
        <v>0.0015277777777777737</v>
      </c>
      <c r="I7" s="16">
        <f>F7-INDEX($F$4:$F$1193,MATCH(D7,$D$4:$D$1193,0))</f>
        <v>0.0015277777777777737</v>
      </c>
    </row>
    <row r="8" spans="1:9" s="1" customFormat="1" ht="15" customHeight="1">
      <c r="A8" s="12">
        <v>5</v>
      </c>
      <c r="B8" s="13" t="s">
        <v>58</v>
      </c>
      <c r="C8" s="13" t="s">
        <v>59</v>
      </c>
      <c r="D8" s="14" t="s">
        <v>60</v>
      </c>
      <c r="E8" s="13" t="s">
        <v>61</v>
      </c>
      <c r="F8" s="14" t="s">
        <v>62</v>
      </c>
      <c r="G8" s="15" t="str">
        <f t="shared" si="0"/>
        <v>3.25/km</v>
      </c>
      <c r="H8" s="16">
        <f t="shared" si="1"/>
        <v>0.0017939814814814797</v>
      </c>
      <c r="I8" s="16">
        <f>F8-INDEX($F$4:$F$1193,MATCH(D8,$D$4:$D$1193,0))</f>
        <v>0</v>
      </c>
    </row>
    <row r="9" spans="1:9" s="1" customFormat="1" ht="15" customHeight="1">
      <c r="A9" s="12">
        <v>6</v>
      </c>
      <c r="B9" s="13" t="s">
        <v>63</v>
      </c>
      <c r="C9" s="13" t="s">
        <v>64</v>
      </c>
      <c r="D9" s="14" t="s">
        <v>45</v>
      </c>
      <c r="E9" s="13" t="s">
        <v>65</v>
      </c>
      <c r="F9" s="14" t="s">
        <v>66</v>
      </c>
      <c r="G9" s="15" t="str">
        <f t="shared" si="0"/>
        <v>3.27/km</v>
      </c>
      <c r="H9" s="16">
        <f t="shared" si="1"/>
        <v>0.0019675925925925902</v>
      </c>
      <c r="I9" s="16">
        <f>F9-INDEX($F$4:$F$1193,MATCH(D9,$D$4:$D$1193,0))</f>
        <v>0.0019675925925925902</v>
      </c>
    </row>
    <row r="10" spans="1:9" s="1" customFormat="1" ht="15" customHeight="1">
      <c r="A10" s="12">
        <v>7</v>
      </c>
      <c r="B10" s="13" t="s">
        <v>67</v>
      </c>
      <c r="C10" s="13" t="s">
        <v>68</v>
      </c>
      <c r="D10" s="14" t="s">
        <v>60</v>
      </c>
      <c r="E10" s="13" t="s">
        <v>69</v>
      </c>
      <c r="F10" s="14" t="s">
        <v>70</v>
      </c>
      <c r="G10" s="15" t="str">
        <f t="shared" si="0"/>
        <v>3.33/km</v>
      </c>
      <c r="H10" s="16">
        <f t="shared" si="1"/>
        <v>0.0026041666666666644</v>
      </c>
      <c r="I10" s="16">
        <f>F10-INDEX($F$4:$F$1193,MATCH(D10,$D$4:$D$1193,0))</f>
        <v>0.0008101851851851846</v>
      </c>
    </row>
    <row r="11" spans="1:9" s="1" customFormat="1" ht="15" customHeight="1">
      <c r="A11" s="12">
        <v>8</v>
      </c>
      <c r="B11" s="13" t="s">
        <v>71</v>
      </c>
      <c r="C11" s="13" t="s">
        <v>27</v>
      </c>
      <c r="D11" s="14" t="s">
        <v>72</v>
      </c>
      <c r="E11" s="13" t="s">
        <v>73</v>
      </c>
      <c r="F11" s="14" t="s">
        <v>74</v>
      </c>
      <c r="G11" s="15" t="str">
        <f t="shared" si="0"/>
        <v>3.40/km</v>
      </c>
      <c r="H11" s="16">
        <f t="shared" si="1"/>
        <v>0.003263888888888889</v>
      </c>
      <c r="I11" s="16">
        <f>F11-INDEX($F$4:$F$1193,MATCH(D11,$D$4:$D$1193,0))</f>
        <v>0</v>
      </c>
    </row>
    <row r="12" spans="1:9" s="1" customFormat="1" ht="15" customHeight="1">
      <c r="A12" s="12">
        <v>9</v>
      </c>
      <c r="B12" s="13" t="s">
        <v>75</v>
      </c>
      <c r="C12" s="13" t="s">
        <v>76</v>
      </c>
      <c r="D12" s="14" t="s">
        <v>77</v>
      </c>
      <c r="E12" s="13" t="s">
        <v>78</v>
      </c>
      <c r="F12" s="14" t="s">
        <v>79</v>
      </c>
      <c r="G12" s="15" t="str">
        <f t="shared" si="0"/>
        <v>3.40/km</v>
      </c>
      <c r="H12" s="16">
        <f t="shared" si="1"/>
        <v>0.0032986111111111133</v>
      </c>
      <c r="I12" s="16">
        <f>F12-INDEX($F$4:$F$1193,MATCH(D12,$D$4:$D$1193,0))</f>
        <v>0</v>
      </c>
    </row>
    <row r="13" spans="1:9" s="1" customFormat="1" ht="15" customHeight="1">
      <c r="A13" s="12">
        <v>10</v>
      </c>
      <c r="B13" s="13" t="s">
        <v>80</v>
      </c>
      <c r="C13" s="13" t="s">
        <v>14</v>
      </c>
      <c r="D13" s="14" t="s">
        <v>81</v>
      </c>
      <c r="E13" s="13" t="s">
        <v>82</v>
      </c>
      <c r="F13" s="14" t="s">
        <v>83</v>
      </c>
      <c r="G13" s="15" t="str">
        <f t="shared" si="0"/>
        <v>3.44/km</v>
      </c>
      <c r="H13" s="16">
        <f t="shared" si="1"/>
        <v>0.0037384259259259263</v>
      </c>
      <c r="I13" s="16">
        <f>F13-INDEX($F$4:$F$1193,MATCH(D13,$D$4:$D$1193,0))</f>
        <v>0</v>
      </c>
    </row>
    <row r="14" spans="1:9" s="1" customFormat="1" ht="15" customHeight="1">
      <c r="A14" s="12">
        <v>11</v>
      </c>
      <c r="B14" s="13" t="s">
        <v>84</v>
      </c>
      <c r="C14" s="13" t="s">
        <v>25</v>
      </c>
      <c r="D14" s="14" t="s">
        <v>77</v>
      </c>
      <c r="E14" s="13" t="s">
        <v>85</v>
      </c>
      <c r="F14" s="14" t="s">
        <v>86</v>
      </c>
      <c r="G14" s="15" t="str">
        <f t="shared" si="0"/>
        <v>3.45/km</v>
      </c>
      <c r="H14" s="16">
        <f t="shared" si="1"/>
        <v>0.0037962962962962976</v>
      </c>
      <c r="I14" s="16">
        <f>F14-INDEX($F$4:$F$1193,MATCH(D14,$D$4:$D$1193,0))</f>
        <v>0.0004976851851851843</v>
      </c>
    </row>
    <row r="15" spans="1:9" s="1" customFormat="1" ht="15" customHeight="1">
      <c r="A15" s="12">
        <v>12</v>
      </c>
      <c r="B15" s="13" t="s">
        <v>87</v>
      </c>
      <c r="C15" s="13" t="s">
        <v>18</v>
      </c>
      <c r="D15" s="14" t="s">
        <v>81</v>
      </c>
      <c r="E15" s="13" t="s">
        <v>88</v>
      </c>
      <c r="F15" s="14" t="s">
        <v>89</v>
      </c>
      <c r="G15" s="15" t="str">
        <f t="shared" si="0"/>
        <v>3.45/km</v>
      </c>
      <c r="H15" s="16">
        <f t="shared" si="1"/>
        <v>0.003842592592592592</v>
      </c>
      <c r="I15" s="16">
        <f>F15-INDEX($F$4:$F$1193,MATCH(D15,$D$4:$D$1193,0))</f>
        <v>0.0001041666666666656</v>
      </c>
    </row>
    <row r="16" spans="1:9" s="1" customFormat="1" ht="15" customHeight="1">
      <c r="A16" s="12">
        <v>13</v>
      </c>
      <c r="B16" s="13" t="s">
        <v>90</v>
      </c>
      <c r="C16" s="13" t="s">
        <v>17</v>
      </c>
      <c r="D16" s="14" t="s">
        <v>60</v>
      </c>
      <c r="E16" s="13" t="s">
        <v>91</v>
      </c>
      <c r="F16" s="14" t="s">
        <v>92</v>
      </c>
      <c r="G16" s="15" t="str">
        <f t="shared" si="0"/>
        <v>3.47/km</v>
      </c>
      <c r="H16" s="16">
        <f t="shared" si="1"/>
        <v>0.003993055555555555</v>
      </c>
      <c r="I16" s="16">
        <f>F16-INDEX($F$4:$F$1193,MATCH(D16,$D$4:$D$1193,0))</f>
        <v>0.0021990740740740755</v>
      </c>
    </row>
    <row r="17" spans="1:9" s="1" customFormat="1" ht="15" customHeight="1">
      <c r="A17" s="12">
        <v>14</v>
      </c>
      <c r="B17" s="13" t="s">
        <v>93</v>
      </c>
      <c r="C17" s="13" t="s">
        <v>94</v>
      </c>
      <c r="D17" s="14" t="s">
        <v>77</v>
      </c>
      <c r="E17" s="13" t="s">
        <v>95</v>
      </c>
      <c r="F17" s="14" t="s">
        <v>96</v>
      </c>
      <c r="G17" s="15" t="str">
        <f t="shared" si="0"/>
        <v>3.50/km</v>
      </c>
      <c r="H17" s="16">
        <f t="shared" si="1"/>
        <v>0.004293981481481482</v>
      </c>
      <c r="I17" s="16">
        <f>F17-INDEX($F$4:$F$1193,MATCH(D17,$D$4:$D$1193,0))</f>
        <v>0.0009953703703703687</v>
      </c>
    </row>
    <row r="18" spans="1:9" s="1" customFormat="1" ht="15" customHeight="1">
      <c r="A18" s="12">
        <v>15</v>
      </c>
      <c r="B18" s="13" t="s">
        <v>97</v>
      </c>
      <c r="C18" s="13" t="s">
        <v>28</v>
      </c>
      <c r="D18" s="14" t="s">
        <v>77</v>
      </c>
      <c r="E18" s="13" t="s">
        <v>69</v>
      </c>
      <c r="F18" s="14" t="s">
        <v>98</v>
      </c>
      <c r="G18" s="15" t="str">
        <f t="shared" si="0"/>
        <v>3.50/km</v>
      </c>
      <c r="H18" s="16">
        <f t="shared" si="1"/>
        <v>0.0043865740740740705</v>
      </c>
      <c r="I18" s="16">
        <f>F18-INDEX($F$4:$F$1193,MATCH(D18,$D$4:$D$1193,0))</f>
        <v>0.0010879629629629572</v>
      </c>
    </row>
    <row r="19" spans="1:9" s="1" customFormat="1" ht="15" customHeight="1">
      <c r="A19" s="12">
        <v>16</v>
      </c>
      <c r="B19" s="13" t="s">
        <v>99</v>
      </c>
      <c r="C19" s="13" t="s">
        <v>35</v>
      </c>
      <c r="D19" s="14" t="s">
        <v>100</v>
      </c>
      <c r="E19" s="13" t="s">
        <v>73</v>
      </c>
      <c r="F19" s="14" t="s">
        <v>101</v>
      </c>
      <c r="G19" s="15" t="str">
        <f t="shared" si="0"/>
        <v>3.52/km</v>
      </c>
      <c r="H19" s="16">
        <f t="shared" si="1"/>
        <v>0.004537037037037037</v>
      </c>
      <c r="I19" s="16">
        <f>F19-INDEX($F$4:$F$1193,MATCH(D19,$D$4:$D$1193,0))</f>
        <v>0</v>
      </c>
    </row>
    <row r="20" spans="1:9" s="1" customFormat="1" ht="15" customHeight="1">
      <c r="A20" s="12">
        <v>17</v>
      </c>
      <c r="B20" s="13" t="s">
        <v>102</v>
      </c>
      <c r="C20" s="13" t="s">
        <v>36</v>
      </c>
      <c r="D20" s="14" t="s">
        <v>77</v>
      </c>
      <c r="E20" s="13" t="s">
        <v>103</v>
      </c>
      <c r="F20" s="14" t="s">
        <v>104</v>
      </c>
      <c r="G20" s="15" t="str">
        <f t="shared" si="0"/>
        <v>3.53/km</v>
      </c>
      <c r="H20" s="16">
        <f t="shared" si="1"/>
        <v>0.004641203703703703</v>
      </c>
      <c r="I20" s="16">
        <f>F20-INDEX($F$4:$F$1193,MATCH(D20,$D$4:$D$1193,0))</f>
        <v>0.0013425925925925897</v>
      </c>
    </row>
    <row r="21" spans="1:9" s="1" customFormat="1" ht="15" customHeight="1">
      <c r="A21" s="12">
        <v>18</v>
      </c>
      <c r="B21" s="13" t="s">
        <v>105</v>
      </c>
      <c r="C21" s="13" t="s">
        <v>25</v>
      </c>
      <c r="D21" s="14" t="s">
        <v>60</v>
      </c>
      <c r="E21" s="13" t="s">
        <v>82</v>
      </c>
      <c r="F21" s="14" t="s">
        <v>106</v>
      </c>
      <c r="G21" s="15" t="str">
        <f t="shared" si="0"/>
        <v>3.53/km</v>
      </c>
      <c r="H21" s="16">
        <f t="shared" si="1"/>
        <v>0.004675925925925924</v>
      </c>
      <c r="I21" s="16">
        <f>F21-INDEX($F$4:$F$1193,MATCH(D21,$D$4:$D$1193,0))</f>
        <v>0.002881944444444444</v>
      </c>
    </row>
    <row r="22" spans="1:9" s="1" customFormat="1" ht="15" customHeight="1">
      <c r="A22" s="12">
        <v>19</v>
      </c>
      <c r="B22" s="13" t="s">
        <v>107</v>
      </c>
      <c r="C22" s="13" t="s">
        <v>108</v>
      </c>
      <c r="D22" s="14" t="s">
        <v>77</v>
      </c>
      <c r="E22" s="13" t="s">
        <v>82</v>
      </c>
      <c r="F22" s="14" t="s">
        <v>109</v>
      </c>
      <c r="G22" s="15" t="str">
        <f t="shared" si="0"/>
        <v>3.55/km</v>
      </c>
      <c r="H22" s="16">
        <f t="shared" si="1"/>
        <v>0.004884259259259258</v>
      </c>
      <c r="I22" s="16">
        <f>F22-INDEX($F$4:$F$1193,MATCH(D22,$D$4:$D$1193,0))</f>
        <v>0.001585648148148145</v>
      </c>
    </row>
    <row r="23" spans="1:9" s="1" customFormat="1" ht="15" customHeight="1">
      <c r="A23" s="12">
        <v>20</v>
      </c>
      <c r="B23" s="13" t="s">
        <v>110</v>
      </c>
      <c r="C23" s="13" t="s">
        <v>111</v>
      </c>
      <c r="D23" s="14" t="s">
        <v>100</v>
      </c>
      <c r="E23" s="13" t="s">
        <v>95</v>
      </c>
      <c r="F23" s="14" t="s">
        <v>112</v>
      </c>
      <c r="G23" s="15" t="str">
        <f t="shared" si="0"/>
        <v>3.56/km</v>
      </c>
      <c r="H23" s="16">
        <f t="shared" si="1"/>
        <v>0.004988425925925924</v>
      </c>
      <c r="I23" s="16">
        <f>F23-INDEX($F$4:$F$1193,MATCH(D23,$D$4:$D$1193,0))</f>
        <v>0.0004513888888888866</v>
      </c>
    </row>
    <row r="24" spans="1:9" s="1" customFormat="1" ht="15" customHeight="1">
      <c r="A24" s="12">
        <v>21</v>
      </c>
      <c r="B24" s="13" t="s">
        <v>113</v>
      </c>
      <c r="C24" s="13" t="s">
        <v>24</v>
      </c>
      <c r="D24" s="14" t="s">
        <v>60</v>
      </c>
      <c r="E24" s="13" t="s">
        <v>114</v>
      </c>
      <c r="F24" s="14" t="s">
        <v>115</v>
      </c>
      <c r="G24" s="15" t="str">
        <f t="shared" si="0"/>
        <v>3.58/km</v>
      </c>
      <c r="H24" s="16">
        <f t="shared" si="1"/>
        <v>0.005127314814814814</v>
      </c>
      <c r="I24" s="16">
        <f>F24-INDEX($F$4:$F$1193,MATCH(D24,$D$4:$D$1193,0))</f>
        <v>0.003333333333333334</v>
      </c>
    </row>
    <row r="25" spans="1:9" s="1" customFormat="1" ht="15" customHeight="1">
      <c r="A25" s="12">
        <v>22</v>
      </c>
      <c r="B25" s="13" t="s">
        <v>116</v>
      </c>
      <c r="C25" s="13" t="s">
        <v>36</v>
      </c>
      <c r="D25" s="14" t="s">
        <v>81</v>
      </c>
      <c r="E25" s="13" t="s">
        <v>117</v>
      </c>
      <c r="F25" s="14" t="s">
        <v>118</v>
      </c>
      <c r="G25" s="15" t="str">
        <f t="shared" si="0"/>
        <v>3.59/km</v>
      </c>
      <c r="H25" s="16">
        <f t="shared" si="1"/>
        <v>0.005243055555555556</v>
      </c>
      <c r="I25" s="16">
        <f>F25-INDEX($F$4:$F$1193,MATCH(D25,$D$4:$D$1193,0))</f>
        <v>0.00150462962962963</v>
      </c>
    </row>
    <row r="26" spans="1:9" s="1" customFormat="1" ht="15" customHeight="1">
      <c r="A26" s="12">
        <v>23</v>
      </c>
      <c r="B26" s="13" t="s">
        <v>119</v>
      </c>
      <c r="C26" s="13" t="s">
        <v>120</v>
      </c>
      <c r="D26" s="14" t="s">
        <v>121</v>
      </c>
      <c r="E26" s="13" t="s">
        <v>95</v>
      </c>
      <c r="F26" s="14" t="s">
        <v>122</v>
      </c>
      <c r="G26" s="15" t="str">
        <f t="shared" si="0"/>
        <v>3.59/km</v>
      </c>
      <c r="H26" s="16">
        <f t="shared" si="1"/>
        <v>0.005300925925925924</v>
      </c>
      <c r="I26" s="16">
        <f>F26-INDEX($F$4:$F$1193,MATCH(D26,$D$4:$D$1193,0))</f>
        <v>0</v>
      </c>
    </row>
    <row r="27" spans="1:9" s="2" customFormat="1" ht="15" customHeight="1">
      <c r="A27" s="12">
        <v>24</v>
      </c>
      <c r="B27" s="13" t="s">
        <v>123</v>
      </c>
      <c r="C27" s="13" t="s">
        <v>124</v>
      </c>
      <c r="D27" s="14" t="s">
        <v>125</v>
      </c>
      <c r="E27" s="13" t="s">
        <v>69</v>
      </c>
      <c r="F27" s="14" t="s">
        <v>126</v>
      </c>
      <c r="G27" s="15" t="str">
        <f t="shared" si="0"/>
        <v>4.03/km</v>
      </c>
      <c r="H27" s="16">
        <f t="shared" si="1"/>
        <v>0.005671296296296292</v>
      </c>
      <c r="I27" s="16">
        <f>F27-INDEX($F$4:$F$1193,MATCH(D27,$D$4:$D$1193,0))</f>
        <v>0</v>
      </c>
    </row>
    <row r="28" spans="1:9" s="1" customFormat="1" ht="15" customHeight="1">
      <c r="A28" s="12">
        <v>25</v>
      </c>
      <c r="B28" s="13" t="s">
        <v>127</v>
      </c>
      <c r="C28" s="13" t="s">
        <v>41</v>
      </c>
      <c r="D28" s="14" t="s">
        <v>128</v>
      </c>
      <c r="E28" s="13" t="s">
        <v>73</v>
      </c>
      <c r="F28" s="14" t="s">
        <v>126</v>
      </c>
      <c r="G28" s="15" t="str">
        <f t="shared" si="0"/>
        <v>4.03/km</v>
      </c>
      <c r="H28" s="16">
        <f t="shared" si="1"/>
        <v>0.005671296296296292</v>
      </c>
      <c r="I28" s="16">
        <f>F28-INDEX($F$4:$F$1193,MATCH(D28,$D$4:$D$1193,0))</f>
        <v>0</v>
      </c>
    </row>
    <row r="29" spans="1:9" s="1" customFormat="1" ht="15" customHeight="1">
      <c r="A29" s="12">
        <v>26</v>
      </c>
      <c r="B29" s="13" t="s">
        <v>129</v>
      </c>
      <c r="C29" s="13" t="s">
        <v>130</v>
      </c>
      <c r="D29" s="14" t="s">
        <v>128</v>
      </c>
      <c r="E29" s="13" t="s">
        <v>131</v>
      </c>
      <c r="F29" s="14" t="s">
        <v>132</v>
      </c>
      <c r="G29" s="15" t="str">
        <f t="shared" si="0"/>
        <v>4.03/km</v>
      </c>
      <c r="H29" s="16">
        <f t="shared" si="1"/>
        <v>0.0057175925925925936</v>
      </c>
      <c r="I29" s="16">
        <f>F29-INDEX($F$4:$F$1193,MATCH(D29,$D$4:$D$1193,0))</f>
        <v>4.629629629630122E-05</v>
      </c>
    </row>
    <row r="30" spans="1:9" s="1" customFormat="1" ht="15" customHeight="1">
      <c r="A30" s="12">
        <v>27</v>
      </c>
      <c r="B30" s="13" t="s">
        <v>133</v>
      </c>
      <c r="C30" s="13" t="s">
        <v>0</v>
      </c>
      <c r="D30" s="14" t="s">
        <v>81</v>
      </c>
      <c r="E30" s="13" t="s">
        <v>61</v>
      </c>
      <c r="F30" s="14" t="s">
        <v>134</v>
      </c>
      <c r="G30" s="15" t="str">
        <f t="shared" si="0"/>
        <v>4.04/km</v>
      </c>
      <c r="H30" s="16">
        <f t="shared" si="1"/>
        <v>0.0057870370370370385</v>
      </c>
      <c r="I30" s="16">
        <f>F30-INDEX($F$4:$F$1193,MATCH(D30,$D$4:$D$1193,0))</f>
        <v>0.002048611111111112</v>
      </c>
    </row>
    <row r="31" spans="1:9" s="1" customFormat="1" ht="15" customHeight="1">
      <c r="A31" s="12">
        <v>28</v>
      </c>
      <c r="B31" s="13" t="s">
        <v>135</v>
      </c>
      <c r="C31" s="13" t="s">
        <v>22</v>
      </c>
      <c r="D31" s="14" t="s">
        <v>60</v>
      </c>
      <c r="E31" s="13" t="s">
        <v>69</v>
      </c>
      <c r="F31" s="14" t="s">
        <v>136</v>
      </c>
      <c r="G31" s="15" t="str">
        <f t="shared" si="0"/>
        <v>4.05/km</v>
      </c>
      <c r="H31" s="16">
        <f t="shared" si="1"/>
        <v>0.005925925925925925</v>
      </c>
      <c r="I31" s="16">
        <f>F31-INDEX($F$4:$F$1193,MATCH(D31,$D$4:$D$1193,0))</f>
        <v>0.004131944444444445</v>
      </c>
    </row>
    <row r="32" spans="1:9" s="1" customFormat="1" ht="15" customHeight="1">
      <c r="A32" s="12">
        <v>29</v>
      </c>
      <c r="B32" s="13" t="s">
        <v>137</v>
      </c>
      <c r="C32" s="13" t="s">
        <v>39</v>
      </c>
      <c r="D32" s="14" t="s">
        <v>81</v>
      </c>
      <c r="E32" s="13" t="s">
        <v>103</v>
      </c>
      <c r="F32" s="14" t="s">
        <v>138</v>
      </c>
      <c r="G32" s="15" t="str">
        <f t="shared" si="0"/>
        <v>4.06/km</v>
      </c>
      <c r="H32" s="16">
        <f aca="true" t="shared" si="2" ref="H32:H95">F32-$F$4</f>
        <v>0.006006944444444443</v>
      </c>
      <c r="I32" s="16">
        <f>F32-INDEX($F$4:$F$1193,MATCH(D32,$D$4:$D$1193,0))</f>
        <v>0.002268518518518517</v>
      </c>
    </row>
    <row r="33" spans="1:9" s="1" customFormat="1" ht="15" customHeight="1">
      <c r="A33" s="12">
        <v>30</v>
      </c>
      <c r="B33" s="13" t="s">
        <v>139</v>
      </c>
      <c r="C33" s="13" t="s">
        <v>13</v>
      </c>
      <c r="D33" s="14" t="s">
        <v>100</v>
      </c>
      <c r="E33" s="13" t="s">
        <v>140</v>
      </c>
      <c r="F33" s="14" t="s">
        <v>141</v>
      </c>
      <c r="G33" s="15" t="str">
        <f t="shared" si="0"/>
        <v>4.07/km</v>
      </c>
      <c r="H33" s="16">
        <f t="shared" si="2"/>
        <v>0.006041666666666667</v>
      </c>
      <c r="I33" s="16">
        <f>F33-INDEX($F$4:$F$1193,MATCH(D33,$D$4:$D$1193,0))</f>
        <v>0.00150462962962963</v>
      </c>
    </row>
    <row r="34" spans="1:9" s="1" customFormat="1" ht="15" customHeight="1">
      <c r="A34" s="12">
        <v>31</v>
      </c>
      <c r="B34" s="13" t="s">
        <v>142</v>
      </c>
      <c r="C34" s="13" t="s">
        <v>143</v>
      </c>
      <c r="D34" s="14" t="s">
        <v>128</v>
      </c>
      <c r="E34" s="13" t="s">
        <v>144</v>
      </c>
      <c r="F34" s="14" t="s">
        <v>141</v>
      </c>
      <c r="G34" s="15" t="str">
        <f t="shared" si="0"/>
        <v>4.07/km</v>
      </c>
      <c r="H34" s="16">
        <f t="shared" si="2"/>
        <v>0.006041666666666667</v>
      </c>
      <c r="I34" s="16">
        <f>F34-INDEX($F$4:$F$1193,MATCH(D34,$D$4:$D$1193,0))</f>
        <v>0.00037037037037037507</v>
      </c>
    </row>
    <row r="35" spans="1:9" s="1" customFormat="1" ht="15" customHeight="1">
      <c r="A35" s="12">
        <v>32</v>
      </c>
      <c r="B35" s="13" t="s">
        <v>145</v>
      </c>
      <c r="C35" s="13" t="s">
        <v>27</v>
      </c>
      <c r="D35" s="14" t="s">
        <v>77</v>
      </c>
      <c r="E35" s="13" t="s">
        <v>95</v>
      </c>
      <c r="F35" s="14" t="s">
        <v>146</v>
      </c>
      <c r="G35" s="15" t="str">
        <f t="shared" si="0"/>
        <v>4.07/km</v>
      </c>
      <c r="H35" s="16">
        <f t="shared" si="2"/>
        <v>0.006053240740740741</v>
      </c>
      <c r="I35" s="16">
        <f>F35-INDEX($F$4:$F$1193,MATCH(D35,$D$4:$D$1193,0))</f>
        <v>0.0027546296296296277</v>
      </c>
    </row>
    <row r="36" spans="1:9" s="1" customFormat="1" ht="15" customHeight="1">
      <c r="A36" s="12">
        <v>33</v>
      </c>
      <c r="B36" s="13" t="s">
        <v>147</v>
      </c>
      <c r="C36" s="13" t="s">
        <v>36</v>
      </c>
      <c r="D36" s="14" t="s">
        <v>100</v>
      </c>
      <c r="E36" s="13" t="s">
        <v>148</v>
      </c>
      <c r="F36" s="14" t="s">
        <v>149</v>
      </c>
      <c r="G36" s="15" t="str">
        <f t="shared" si="0"/>
        <v>4.07/km</v>
      </c>
      <c r="H36" s="16">
        <f t="shared" si="2"/>
        <v>0.0061342592592592594</v>
      </c>
      <c r="I36" s="16">
        <f>F36-INDEX($F$4:$F$1193,MATCH(D36,$D$4:$D$1193,0))</f>
        <v>0.001597222222222222</v>
      </c>
    </row>
    <row r="37" spans="1:9" s="1" customFormat="1" ht="15" customHeight="1">
      <c r="A37" s="12">
        <v>34</v>
      </c>
      <c r="B37" s="13" t="s">
        <v>150</v>
      </c>
      <c r="C37" s="13" t="s">
        <v>151</v>
      </c>
      <c r="D37" s="14" t="s">
        <v>100</v>
      </c>
      <c r="E37" s="13" t="s">
        <v>103</v>
      </c>
      <c r="F37" s="14" t="s">
        <v>152</v>
      </c>
      <c r="G37" s="15" t="str">
        <f t="shared" si="0"/>
        <v>4.08/km</v>
      </c>
      <c r="H37" s="16">
        <f t="shared" si="2"/>
        <v>0.006215277777777781</v>
      </c>
      <c r="I37" s="16">
        <f>F37-INDEX($F$4:$F$1193,MATCH(D37,$D$4:$D$1193,0))</f>
        <v>0.001678240740740744</v>
      </c>
    </row>
    <row r="38" spans="1:9" s="1" customFormat="1" ht="15" customHeight="1">
      <c r="A38" s="12">
        <v>35</v>
      </c>
      <c r="B38" s="13" t="s">
        <v>153</v>
      </c>
      <c r="C38" s="13" t="s">
        <v>35</v>
      </c>
      <c r="D38" s="14" t="s">
        <v>77</v>
      </c>
      <c r="E38" s="13" t="s">
        <v>144</v>
      </c>
      <c r="F38" s="14" t="s">
        <v>154</v>
      </c>
      <c r="G38" s="15" t="str">
        <f t="shared" si="0"/>
        <v>4.09/km</v>
      </c>
      <c r="H38" s="16">
        <f t="shared" si="2"/>
        <v>0.006319444444444447</v>
      </c>
      <c r="I38" s="16">
        <f>F38-INDEX($F$4:$F$1193,MATCH(D38,$D$4:$D$1193,0))</f>
        <v>0.0030208333333333337</v>
      </c>
    </row>
    <row r="39" spans="1:9" s="1" customFormat="1" ht="15" customHeight="1">
      <c r="A39" s="12">
        <v>36</v>
      </c>
      <c r="B39" s="13" t="s">
        <v>155</v>
      </c>
      <c r="C39" s="13" t="s">
        <v>29</v>
      </c>
      <c r="D39" s="14" t="s">
        <v>60</v>
      </c>
      <c r="E39" s="13" t="s">
        <v>156</v>
      </c>
      <c r="F39" s="14" t="s">
        <v>157</v>
      </c>
      <c r="G39" s="15" t="str">
        <f t="shared" si="0"/>
        <v>4.10/km</v>
      </c>
      <c r="H39" s="16">
        <f t="shared" si="2"/>
        <v>0.006412037037037039</v>
      </c>
      <c r="I39" s="16">
        <f>F39-INDEX($F$4:$F$1193,MATCH(D39,$D$4:$D$1193,0))</f>
        <v>0.004618055555555559</v>
      </c>
    </row>
    <row r="40" spans="1:9" s="1" customFormat="1" ht="15" customHeight="1">
      <c r="A40" s="12">
        <v>37</v>
      </c>
      <c r="B40" s="13" t="s">
        <v>158</v>
      </c>
      <c r="C40" s="13" t="s">
        <v>28</v>
      </c>
      <c r="D40" s="14" t="s">
        <v>81</v>
      </c>
      <c r="E40" s="13" t="s">
        <v>69</v>
      </c>
      <c r="F40" s="14" t="s">
        <v>159</v>
      </c>
      <c r="G40" s="15" t="str">
        <f t="shared" si="0"/>
        <v>4.10/km</v>
      </c>
      <c r="H40" s="16">
        <f t="shared" si="2"/>
        <v>0.006435185185185186</v>
      </c>
      <c r="I40" s="16">
        <f>F40-INDEX($F$4:$F$1193,MATCH(D40,$D$4:$D$1193,0))</f>
        <v>0.00269675925925926</v>
      </c>
    </row>
    <row r="41" spans="1:9" s="1" customFormat="1" ht="15" customHeight="1">
      <c r="A41" s="12">
        <v>38</v>
      </c>
      <c r="B41" s="13" t="s">
        <v>160</v>
      </c>
      <c r="C41" s="13" t="s">
        <v>26</v>
      </c>
      <c r="D41" s="14" t="s">
        <v>121</v>
      </c>
      <c r="E41" s="13" t="s">
        <v>144</v>
      </c>
      <c r="F41" s="14" t="s">
        <v>161</v>
      </c>
      <c r="G41" s="15" t="str">
        <f t="shared" si="0"/>
        <v>4.11/km</v>
      </c>
      <c r="H41" s="16">
        <f t="shared" si="2"/>
        <v>0.006550925925925922</v>
      </c>
      <c r="I41" s="16">
        <f>F41-INDEX($F$4:$F$1193,MATCH(D41,$D$4:$D$1193,0))</f>
        <v>0.0012499999999999976</v>
      </c>
    </row>
    <row r="42" spans="1:9" s="1" customFormat="1" ht="15" customHeight="1">
      <c r="A42" s="12">
        <v>39</v>
      </c>
      <c r="B42" s="13" t="s">
        <v>162</v>
      </c>
      <c r="C42" s="13" t="s">
        <v>163</v>
      </c>
      <c r="D42" s="14" t="s">
        <v>72</v>
      </c>
      <c r="E42" s="13" t="s">
        <v>95</v>
      </c>
      <c r="F42" s="14" t="s">
        <v>164</v>
      </c>
      <c r="G42" s="15" t="str">
        <f t="shared" si="0"/>
        <v>4.13/km</v>
      </c>
      <c r="H42" s="16">
        <f t="shared" si="2"/>
        <v>0.006736111111111113</v>
      </c>
      <c r="I42" s="16">
        <f>F42-INDEX($F$4:$F$1193,MATCH(D42,$D$4:$D$1193,0))</f>
        <v>0.0034722222222222238</v>
      </c>
    </row>
    <row r="43" spans="1:9" s="1" customFormat="1" ht="15" customHeight="1">
      <c r="A43" s="12">
        <v>40</v>
      </c>
      <c r="B43" s="13" t="s">
        <v>165</v>
      </c>
      <c r="C43" s="13" t="s">
        <v>166</v>
      </c>
      <c r="D43" s="14" t="s">
        <v>77</v>
      </c>
      <c r="E43" s="13" t="s">
        <v>61</v>
      </c>
      <c r="F43" s="14" t="s">
        <v>167</v>
      </c>
      <c r="G43" s="15" t="str">
        <f t="shared" si="0"/>
        <v>4.13/km</v>
      </c>
      <c r="H43" s="16">
        <f t="shared" si="2"/>
        <v>0.00675925925925926</v>
      </c>
      <c r="I43" s="16">
        <f>F43-INDEX($F$4:$F$1193,MATCH(D43,$D$4:$D$1193,0))</f>
        <v>0.0034606481481481467</v>
      </c>
    </row>
    <row r="44" spans="1:9" s="1" customFormat="1" ht="15" customHeight="1">
      <c r="A44" s="12">
        <v>41</v>
      </c>
      <c r="B44" s="13" t="s">
        <v>168</v>
      </c>
      <c r="C44" s="13" t="s">
        <v>169</v>
      </c>
      <c r="D44" s="14" t="s">
        <v>81</v>
      </c>
      <c r="E44" s="13" t="s">
        <v>170</v>
      </c>
      <c r="F44" s="14" t="s">
        <v>171</v>
      </c>
      <c r="G44" s="15" t="str">
        <f t="shared" si="0"/>
        <v>4.14/km</v>
      </c>
      <c r="H44" s="16">
        <f t="shared" si="2"/>
        <v>0.0068402777777777785</v>
      </c>
      <c r="I44" s="16">
        <f>F44-INDEX($F$4:$F$1193,MATCH(D44,$D$4:$D$1193,0))</f>
        <v>0.003101851851851852</v>
      </c>
    </row>
    <row r="45" spans="1:9" s="1" customFormat="1" ht="15" customHeight="1">
      <c r="A45" s="12">
        <v>42</v>
      </c>
      <c r="B45" s="13" t="s">
        <v>172</v>
      </c>
      <c r="C45" s="13" t="s">
        <v>173</v>
      </c>
      <c r="D45" s="14" t="s">
        <v>121</v>
      </c>
      <c r="E45" s="13" t="s">
        <v>103</v>
      </c>
      <c r="F45" s="14" t="s">
        <v>174</v>
      </c>
      <c r="G45" s="15" t="str">
        <f t="shared" si="0"/>
        <v>4.15/km</v>
      </c>
      <c r="H45" s="16">
        <f t="shared" si="2"/>
        <v>0.006956018518518518</v>
      </c>
      <c r="I45" s="16">
        <f>F45-INDEX($F$4:$F$1193,MATCH(D45,$D$4:$D$1193,0))</f>
        <v>0.0016550925925925934</v>
      </c>
    </row>
    <row r="46" spans="1:9" s="1" customFormat="1" ht="15" customHeight="1">
      <c r="A46" s="12">
        <v>43</v>
      </c>
      <c r="B46" s="13" t="s">
        <v>175</v>
      </c>
      <c r="C46" s="13" t="s">
        <v>27</v>
      </c>
      <c r="D46" s="14" t="s">
        <v>81</v>
      </c>
      <c r="E46" s="13" t="s">
        <v>170</v>
      </c>
      <c r="F46" s="14" t="s">
        <v>176</v>
      </c>
      <c r="G46" s="15" t="str">
        <f t="shared" si="0"/>
        <v>4.16/km</v>
      </c>
      <c r="H46" s="16">
        <f t="shared" si="2"/>
        <v>0.007013888888888889</v>
      </c>
      <c r="I46" s="16">
        <f>F46-INDEX($F$4:$F$1193,MATCH(D46,$D$4:$D$1193,0))</f>
        <v>0.0032754629629629627</v>
      </c>
    </row>
    <row r="47" spans="1:9" s="1" customFormat="1" ht="15" customHeight="1">
      <c r="A47" s="12">
        <v>44</v>
      </c>
      <c r="B47" s="13" t="s">
        <v>177</v>
      </c>
      <c r="C47" s="13" t="s">
        <v>40</v>
      </c>
      <c r="D47" s="14" t="s">
        <v>45</v>
      </c>
      <c r="E47" s="13" t="s">
        <v>170</v>
      </c>
      <c r="F47" s="14" t="s">
        <v>178</v>
      </c>
      <c r="G47" s="15" t="str">
        <f t="shared" si="0"/>
        <v>4.18/km</v>
      </c>
      <c r="H47" s="16">
        <f t="shared" si="2"/>
        <v>0.007199074074074073</v>
      </c>
      <c r="I47" s="16">
        <f>F47-INDEX($F$4:$F$1193,MATCH(D47,$D$4:$D$1193,0))</f>
        <v>0.007199074074074073</v>
      </c>
    </row>
    <row r="48" spans="1:9" s="1" customFormat="1" ht="15" customHeight="1">
      <c r="A48" s="12">
        <v>45</v>
      </c>
      <c r="B48" s="13" t="s">
        <v>179</v>
      </c>
      <c r="C48" s="13" t="s">
        <v>34</v>
      </c>
      <c r="D48" s="14" t="s">
        <v>180</v>
      </c>
      <c r="E48" s="13" t="s">
        <v>103</v>
      </c>
      <c r="F48" s="14" t="s">
        <v>181</v>
      </c>
      <c r="G48" s="15" t="str">
        <f t="shared" si="0"/>
        <v>4.18/km</v>
      </c>
      <c r="H48" s="16">
        <f t="shared" si="2"/>
        <v>0.007256944444444444</v>
      </c>
      <c r="I48" s="16">
        <f>F48-INDEX($F$4:$F$1193,MATCH(D48,$D$4:$D$1193,0))</f>
        <v>0</v>
      </c>
    </row>
    <row r="49" spans="1:9" s="1" customFormat="1" ht="15" customHeight="1">
      <c r="A49" s="12">
        <v>46</v>
      </c>
      <c r="B49" s="13" t="s">
        <v>182</v>
      </c>
      <c r="C49" s="13" t="s">
        <v>20</v>
      </c>
      <c r="D49" s="14" t="s">
        <v>121</v>
      </c>
      <c r="E49" s="13" t="s">
        <v>82</v>
      </c>
      <c r="F49" s="14" t="s">
        <v>183</v>
      </c>
      <c r="G49" s="15" t="str">
        <f t="shared" si="0"/>
        <v>4.20/km</v>
      </c>
      <c r="H49" s="16">
        <f t="shared" si="2"/>
        <v>0.0073842592592592605</v>
      </c>
      <c r="I49" s="16">
        <f>F49-INDEX($F$4:$F$1193,MATCH(D49,$D$4:$D$1193,0))</f>
        <v>0.0020833333333333363</v>
      </c>
    </row>
    <row r="50" spans="1:9" s="1" customFormat="1" ht="15" customHeight="1">
      <c r="A50" s="12">
        <v>47</v>
      </c>
      <c r="B50" s="13" t="s">
        <v>184</v>
      </c>
      <c r="C50" s="13" t="s">
        <v>32</v>
      </c>
      <c r="D50" s="14" t="s">
        <v>81</v>
      </c>
      <c r="E50" s="13" t="s">
        <v>95</v>
      </c>
      <c r="F50" s="14" t="s">
        <v>185</v>
      </c>
      <c r="G50" s="15" t="str">
        <f t="shared" si="0"/>
        <v>4.21/km</v>
      </c>
      <c r="H50" s="16">
        <f t="shared" si="2"/>
        <v>0.007581018518518518</v>
      </c>
      <c r="I50" s="16">
        <f>F50-INDEX($F$4:$F$1193,MATCH(D50,$D$4:$D$1193,0))</f>
        <v>0.003842592592592592</v>
      </c>
    </row>
    <row r="51" spans="1:9" s="1" customFormat="1" ht="15" customHeight="1">
      <c r="A51" s="12">
        <v>48</v>
      </c>
      <c r="B51" s="13" t="s">
        <v>186</v>
      </c>
      <c r="C51" s="13" t="s">
        <v>23</v>
      </c>
      <c r="D51" s="14" t="s">
        <v>60</v>
      </c>
      <c r="E51" s="13" t="s">
        <v>61</v>
      </c>
      <c r="F51" s="14" t="s">
        <v>187</v>
      </c>
      <c r="G51" s="15" t="str">
        <f t="shared" si="0"/>
        <v>4.23/km</v>
      </c>
      <c r="H51" s="16">
        <f t="shared" si="2"/>
        <v>0.0077314814814814815</v>
      </c>
      <c r="I51" s="16">
        <f>F51-INDEX($F$4:$F$1193,MATCH(D51,$D$4:$D$1193,0))</f>
        <v>0.005937500000000002</v>
      </c>
    </row>
    <row r="52" spans="1:9" s="1" customFormat="1" ht="15" customHeight="1">
      <c r="A52" s="12">
        <v>49</v>
      </c>
      <c r="B52" s="13" t="s">
        <v>107</v>
      </c>
      <c r="C52" s="13" t="s">
        <v>19</v>
      </c>
      <c r="D52" s="14" t="s">
        <v>81</v>
      </c>
      <c r="E52" s="13" t="s">
        <v>103</v>
      </c>
      <c r="F52" s="14" t="s">
        <v>188</v>
      </c>
      <c r="G52" s="15" t="str">
        <f t="shared" si="0"/>
        <v>4.23/km</v>
      </c>
      <c r="H52" s="16">
        <f t="shared" si="2"/>
        <v>0.007754629629629629</v>
      </c>
      <c r="I52" s="16">
        <f>F52-INDEX($F$4:$F$1193,MATCH(D52,$D$4:$D$1193,0))</f>
        <v>0.004016203703703702</v>
      </c>
    </row>
    <row r="53" spans="1:9" s="3" customFormat="1" ht="15" customHeight="1">
      <c r="A53" s="12">
        <v>50</v>
      </c>
      <c r="B53" s="13" t="s">
        <v>189</v>
      </c>
      <c r="C53" s="13" t="s">
        <v>18</v>
      </c>
      <c r="D53" s="14" t="s">
        <v>81</v>
      </c>
      <c r="E53" s="13" t="s">
        <v>73</v>
      </c>
      <c r="F53" s="14" t="s">
        <v>190</v>
      </c>
      <c r="G53" s="15" t="str">
        <f t="shared" si="0"/>
        <v>4.23/km</v>
      </c>
      <c r="H53" s="16">
        <f t="shared" si="2"/>
        <v>0.007777777777777779</v>
      </c>
      <c r="I53" s="16">
        <f>F53-INDEX($F$4:$F$1193,MATCH(D53,$D$4:$D$1193,0))</f>
        <v>0.004039351851851853</v>
      </c>
    </row>
    <row r="54" spans="1:9" s="1" customFormat="1" ht="15" customHeight="1">
      <c r="A54" s="12">
        <v>51</v>
      </c>
      <c r="B54" s="13" t="s">
        <v>113</v>
      </c>
      <c r="C54" s="13" t="s">
        <v>13</v>
      </c>
      <c r="D54" s="14" t="s">
        <v>180</v>
      </c>
      <c r="E54" s="13" t="s">
        <v>78</v>
      </c>
      <c r="F54" s="14" t="s">
        <v>191</v>
      </c>
      <c r="G54" s="15" t="str">
        <f t="shared" si="0"/>
        <v>4.24/km</v>
      </c>
      <c r="H54" s="16">
        <f t="shared" si="2"/>
        <v>0.007824074074074074</v>
      </c>
      <c r="I54" s="16">
        <f>F54-INDEX($F$4:$F$1193,MATCH(D54,$D$4:$D$1193,0))</f>
        <v>0.0005671296296296292</v>
      </c>
    </row>
    <row r="55" spans="1:9" s="1" customFormat="1" ht="15" customHeight="1">
      <c r="A55" s="12">
        <v>52</v>
      </c>
      <c r="B55" s="13" t="s">
        <v>192</v>
      </c>
      <c r="C55" s="13" t="s">
        <v>25</v>
      </c>
      <c r="D55" s="14" t="s">
        <v>77</v>
      </c>
      <c r="E55" s="13" t="s">
        <v>170</v>
      </c>
      <c r="F55" s="14" t="s">
        <v>193</v>
      </c>
      <c r="G55" s="15" t="str">
        <f t="shared" si="0"/>
        <v>4.24/km</v>
      </c>
      <c r="H55" s="16">
        <f t="shared" si="2"/>
        <v>0.007858796296296294</v>
      </c>
      <c r="I55" s="16">
        <f>F55-INDEX($F$4:$F$1193,MATCH(D55,$D$4:$D$1193,0))</f>
        <v>0.004560185185185181</v>
      </c>
    </row>
    <row r="56" spans="1:9" s="1" customFormat="1" ht="15" customHeight="1">
      <c r="A56" s="12">
        <v>53</v>
      </c>
      <c r="B56" s="13" t="s">
        <v>194</v>
      </c>
      <c r="C56" s="13" t="s">
        <v>195</v>
      </c>
      <c r="D56" s="14" t="s">
        <v>128</v>
      </c>
      <c r="E56" s="13" t="s">
        <v>85</v>
      </c>
      <c r="F56" s="14" t="s">
        <v>196</v>
      </c>
      <c r="G56" s="15" t="str">
        <f t="shared" si="0"/>
        <v>4.24/km</v>
      </c>
      <c r="H56" s="16">
        <f t="shared" si="2"/>
        <v>0.007893518518518515</v>
      </c>
      <c r="I56" s="16">
        <f>F56-INDEX($F$4:$F$1193,MATCH(D56,$D$4:$D$1193,0))</f>
        <v>0.0022222222222222227</v>
      </c>
    </row>
    <row r="57" spans="1:9" s="1" customFormat="1" ht="15" customHeight="1">
      <c r="A57" s="12">
        <v>54</v>
      </c>
      <c r="B57" s="13" t="s">
        <v>197</v>
      </c>
      <c r="C57" s="13" t="s">
        <v>24</v>
      </c>
      <c r="D57" s="14" t="s">
        <v>60</v>
      </c>
      <c r="E57" s="13" t="s">
        <v>198</v>
      </c>
      <c r="F57" s="14" t="s">
        <v>199</v>
      </c>
      <c r="G57" s="15" t="str">
        <f t="shared" si="0"/>
        <v>4.25/km</v>
      </c>
      <c r="H57" s="16">
        <f t="shared" si="2"/>
        <v>0.00798611111111111</v>
      </c>
      <c r="I57" s="16">
        <f>F57-INDEX($F$4:$F$1193,MATCH(D57,$D$4:$D$1193,0))</f>
        <v>0.006192129629629631</v>
      </c>
    </row>
    <row r="58" spans="1:9" s="1" customFormat="1" ht="15" customHeight="1">
      <c r="A58" s="12">
        <v>55</v>
      </c>
      <c r="B58" s="13" t="s">
        <v>200</v>
      </c>
      <c r="C58" s="13" t="s">
        <v>201</v>
      </c>
      <c r="D58" s="14" t="s">
        <v>81</v>
      </c>
      <c r="E58" s="13" t="s">
        <v>103</v>
      </c>
      <c r="F58" s="14" t="s">
        <v>202</v>
      </c>
      <c r="G58" s="15" t="str">
        <f t="shared" si="0"/>
        <v>4.26/km</v>
      </c>
      <c r="H58" s="16">
        <f t="shared" si="2"/>
        <v>0.008020833333333331</v>
      </c>
      <c r="I58" s="16">
        <f>F58-INDEX($F$4:$F$1193,MATCH(D58,$D$4:$D$1193,0))</f>
        <v>0.004282407407407405</v>
      </c>
    </row>
    <row r="59" spans="1:9" s="1" customFormat="1" ht="15" customHeight="1">
      <c r="A59" s="12">
        <v>56</v>
      </c>
      <c r="B59" s="13" t="s">
        <v>203</v>
      </c>
      <c r="C59" s="13" t="s">
        <v>204</v>
      </c>
      <c r="D59" s="14" t="s">
        <v>100</v>
      </c>
      <c r="E59" s="13" t="s">
        <v>205</v>
      </c>
      <c r="F59" s="14" t="s">
        <v>206</v>
      </c>
      <c r="G59" s="15" t="str">
        <f t="shared" si="0"/>
        <v>4.26/km</v>
      </c>
      <c r="H59" s="16">
        <f t="shared" si="2"/>
        <v>0.008043981481481485</v>
      </c>
      <c r="I59" s="16">
        <f>F59-INDEX($F$4:$F$1193,MATCH(D59,$D$4:$D$1193,0))</f>
        <v>0.003506944444444448</v>
      </c>
    </row>
    <row r="60" spans="1:9" s="1" customFormat="1" ht="15" customHeight="1">
      <c r="A60" s="12">
        <v>57</v>
      </c>
      <c r="B60" s="13" t="s">
        <v>207</v>
      </c>
      <c r="C60" s="13" t="s">
        <v>208</v>
      </c>
      <c r="D60" s="14" t="s">
        <v>77</v>
      </c>
      <c r="E60" s="13" t="s">
        <v>103</v>
      </c>
      <c r="F60" s="14" t="s">
        <v>209</v>
      </c>
      <c r="G60" s="15" t="str">
        <f t="shared" si="0"/>
        <v>4.26/km</v>
      </c>
      <c r="H60" s="16">
        <f t="shared" si="2"/>
        <v>0.008078703703703703</v>
      </c>
      <c r="I60" s="16">
        <f>F60-INDEX($F$4:$F$1193,MATCH(D60,$D$4:$D$1193,0))</f>
        <v>0.004780092592592589</v>
      </c>
    </row>
    <row r="61" spans="1:9" s="1" customFormat="1" ht="15" customHeight="1">
      <c r="A61" s="12">
        <v>58</v>
      </c>
      <c r="B61" s="13" t="s">
        <v>210</v>
      </c>
      <c r="C61" s="13" t="s">
        <v>211</v>
      </c>
      <c r="D61" s="14" t="s">
        <v>128</v>
      </c>
      <c r="E61" s="13" t="s">
        <v>117</v>
      </c>
      <c r="F61" s="14" t="s">
        <v>212</v>
      </c>
      <c r="G61" s="15" t="str">
        <f t="shared" si="0"/>
        <v>4.27/km</v>
      </c>
      <c r="H61" s="16">
        <f t="shared" si="2"/>
        <v>0.008171296296296295</v>
      </c>
      <c r="I61" s="16">
        <f>F61-INDEX($F$4:$F$1193,MATCH(D61,$D$4:$D$1193,0))</f>
        <v>0.0025000000000000022</v>
      </c>
    </row>
    <row r="62" spans="1:9" s="1" customFormat="1" ht="15" customHeight="1">
      <c r="A62" s="12">
        <v>59</v>
      </c>
      <c r="B62" s="13" t="s">
        <v>213</v>
      </c>
      <c r="C62" s="13" t="s">
        <v>25</v>
      </c>
      <c r="D62" s="14" t="s">
        <v>81</v>
      </c>
      <c r="E62" s="13" t="s">
        <v>117</v>
      </c>
      <c r="F62" s="14" t="s">
        <v>214</v>
      </c>
      <c r="G62" s="15" t="str">
        <f t="shared" si="0"/>
        <v>4.27/km</v>
      </c>
      <c r="H62" s="16">
        <f t="shared" si="2"/>
        <v>0.008182870370370368</v>
      </c>
      <c r="I62" s="16">
        <f>F62-INDEX($F$4:$F$1193,MATCH(D62,$D$4:$D$1193,0))</f>
        <v>0.004444444444444442</v>
      </c>
    </row>
    <row r="63" spans="1:9" s="1" customFormat="1" ht="15" customHeight="1">
      <c r="A63" s="12">
        <v>60</v>
      </c>
      <c r="B63" s="13" t="s">
        <v>215</v>
      </c>
      <c r="C63" s="13" t="s">
        <v>16</v>
      </c>
      <c r="D63" s="14" t="s">
        <v>180</v>
      </c>
      <c r="E63" s="13" t="s">
        <v>65</v>
      </c>
      <c r="F63" s="14" t="s">
        <v>216</v>
      </c>
      <c r="G63" s="15" t="str">
        <f t="shared" si="0"/>
        <v>4.28/km</v>
      </c>
      <c r="H63" s="16">
        <f t="shared" si="2"/>
        <v>0.008252314814814813</v>
      </c>
      <c r="I63" s="16">
        <f>F63-INDEX($F$4:$F$1193,MATCH(D63,$D$4:$D$1193,0))</f>
        <v>0.0009953703703703687</v>
      </c>
    </row>
    <row r="64" spans="1:9" s="1" customFormat="1" ht="15" customHeight="1">
      <c r="A64" s="12">
        <v>61</v>
      </c>
      <c r="B64" s="13" t="s">
        <v>217</v>
      </c>
      <c r="C64" s="13" t="s">
        <v>15</v>
      </c>
      <c r="D64" s="14" t="s">
        <v>100</v>
      </c>
      <c r="E64" s="13" t="s">
        <v>170</v>
      </c>
      <c r="F64" s="14" t="s">
        <v>218</v>
      </c>
      <c r="G64" s="15" t="str">
        <f t="shared" si="0"/>
        <v>4.29/km</v>
      </c>
      <c r="H64" s="16">
        <f t="shared" si="2"/>
        <v>0.008310185185185188</v>
      </c>
      <c r="I64" s="16">
        <f>F64-INDEX($F$4:$F$1193,MATCH(D64,$D$4:$D$1193,0))</f>
        <v>0.0037731481481481505</v>
      </c>
    </row>
    <row r="65" spans="1:9" s="1" customFormat="1" ht="15" customHeight="1">
      <c r="A65" s="12">
        <v>62</v>
      </c>
      <c r="B65" s="13" t="s">
        <v>219</v>
      </c>
      <c r="C65" s="13" t="s">
        <v>42</v>
      </c>
      <c r="D65" s="14" t="s">
        <v>220</v>
      </c>
      <c r="E65" s="13" t="s">
        <v>205</v>
      </c>
      <c r="F65" s="14" t="s">
        <v>221</v>
      </c>
      <c r="G65" s="15" t="str">
        <f t="shared" si="0"/>
        <v>4.29/km</v>
      </c>
      <c r="H65" s="16">
        <f t="shared" si="2"/>
        <v>0.008368055555555552</v>
      </c>
      <c r="I65" s="16">
        <f>F65-INDEX($F$4:$F$1193,MATCH(D65,$D$4:$D$1193,0))</f>
        <v>0</v>
      </c>
    </row>
    <row r="66" spans="1:9" s="1" customFormat="1" ht="15" customHeight="1">
      <c r="A66" s="12">
        <v>63</v>
      </c>
      <c r="B66" s="13" t="s">
        <v>222</v>
      </c>
      <c r="C66" s="13" t="s">
        <v>36</v>
      </c>
      <c r="D66" s="14" t="s">
        <v>100</v>
      </c>
      <c r="E66" s="13" t="s">
        <v>95</v>
      </c>
      <c r="F66" s="14" t="s">
        <v>223</v>
      </c>
      <c r="G66" s="15" t="str">
        <f t="shared" si="0"/>
        <v>4.30/km</v>
      </c>
      <c r="H66" s="16">
        <f t="shared" si="2"/>
        <v>0.008425925925925924</v>
      </c>
      <c r="I66" s="16">
        <f>F66-INDEX($F$4:$F$1193,MATCH(D66,$D$4:$D$1193,0))</f>
        <v>0.003888888888888886</v>
      </c>
    </row>
    <row r="67" spans="1:9" s="1" customFormat="1" ht="15" customHeight="1">
      <c r="A67" s="12">
        <v>64</v>
      </c>
      <c r="B67" s="13" t="s">
        <v>224</v>
      </c>
      <c r="C67" s="13" t="s">
        <v>18</v>
      </c>
      <c r="D67" s="14" t="s">
        <v>81</v>
      </c>
      <c r="E67" s="13" t="s">
        <v>95</v>
      </c>
      <c r="F67" s="14" t="s">
        <v>225</v>
      </c>
      <c r="G67" s="15" t="str">
        <f t="shared" si="0"/>
        <v>4.31/km</v>
      </c>
      <c r="H67" s="16">
        <f t="shared" si="2"/>
        <v>0.008530092592592593</v>
      </c>
      <c r="I67" s="16">
        <f>F67-INDEX($F$4:$F$1193,MATCH(D67,$D$4:$D$1193,0))</f>
        <v>0.004791666666666666</v>
      </c>
    </row>
    <row r="68" spans="1:9" s="1" customFormat="1" ht="15" customHeight="1">
      <c r="A68" s="12">
        <v>65</v>
      </c>
      <c r="B68" s="13" t="s">
        <v>226</v>
      </c>
      <c r="C68" s="13" t="s">
        <v>227</v>
      </c>
      <c r="D68" s="14" t="s">
        <v>45</v>
      </c>
      <c r="E68" s="13" t="s">
        <v>170</v>
      </c>
      <c r="F68" s="14" t="s">
        <v>228</v>
      </c>
      <c r="G68" s="15" t="str">
        <f aca="true" t="shared" si="3" ref="G68:G117">TEXT(INT((HOUR(F68)*3600+MINUTE(F68)*60+SECOND(F68))/$I$2/60),"0")&amp;"."&amp;TEXT(MOD((HOUR(F68)*3600+MINUTE(F68)*60+SECOND(F68))/$I$2,60),"00")&amp;"/km"</f>
        <v>4.33/km</v>
      </c>
      <c r="H68" s="16">
        <f t="shared" si="2"/>
        <v>0.008796296296296295</v>
      </c>
      <c r="I68" s="16">
        <f>F68-INDEX($F$4:$F$1193,MATCH(D68,$D$4:$D$1193,0))</f>
        <v>0.008796296296296295</v>
      </c>
    </row>
    <row r="69" spans="1:9" s="1" customFormat="1" ht="15" customHeight="1">
      <c r="A69" s="12">
        <v>66</v>
      </c>
      <c r="B69" s="13" t="s">
        <v>229</v>
      </c>
      <c r="C69" s="13" t="s">
        <v>28</v>
      </c>
      <c r="D69" s="14" t="s">
        <v>72</v>
      </c>
      <c r="E69" s="13" t="s">
        <v>82</v>
      </c>
      <c r="F69" s="14" t="s">
        <v>230</v>
      </c>
      <c r="G69" s="15" t="str">
        <f t="shared" si="3"/>
        <v>4.35/km</v>
      </c>
      <c r="H69" s="16">
        <f t="shared" si="2"/>
        <v>0.00898148148148148</v>
      </c>
      <c r="I69" s="16">
        <f>F69-INDEX($F$4:$F$1193,MATCH(D69,$D$4:$D$1193,0))</f>
        <v>0.00571759259259259</v>
      </c>
    </row>
    <row r="70" spans="1:9" s="1" customFormat="1" ht="15" customHeight="1">
      <c r="A70" s="12">
        <v>67</v>
      </c>
      <c r="B70" s="13" t="s">
        <v>231</v>
      </c>
      <c r="C70" s="13" t="s">
        <v>21</v>
      </c>
      <c r="D70" s="14" t="s">
        <v>77</v>
      </c>
      <c r="E70" s="13" t="s">
        <v>95</v>
      </c>
      <c r="F70" s="14" t="s">
        <v>232</v>
      </c>
      <c r="G70" s="15" t="str">
        <f t="shared" si="3"/>
        <v>4.36/km</v>
      </c>
      <c r="H70" s="16">
        <f t="shared" si="2"/>
        <v>0.009062499999999994</v>
      </c>
      <c r="I70" s="16">
        <f>F70-INDEX($F$4:$F$1193,MATCH(D70,$D$4:$D$1193,0))</f>
        <v>0.005763888888888881</v>
      </c>
    </row>
    <row r="71" spans="1:9" s="1" customFormat="1" ht="15" customHeight="1">
      <c r="A71" s="12">
        <v>68</v>
      </c>
      <c r="B71" s="13" t="s">
        <v>233</v>
      </c>
      <c r="C71" s="13" t="s">
        <v>234</v>
      </c>
      <c r="D71" s="14" t="s">
        <v>121</v>
      </c>
      <c r="E71" s="13" t="s">
        <v>95</v>
      </c>
      <c r="F71" s="14" t="s">
        <v>232</v>
      </c>
      <c r="G71" s="15" t="str">
        <f t="shared" si="3"/>
        <v>4.36/km</v>
      </c>
      <c r="H71" s="16">
        <f t="shared" si="2"/>
        <v>0.009062499999999994</v>
      </c>
      <c r="I71" s="16">
        <f>F71-INDEX($F$4:$F$1193,MATCH(D71,$D$4:$D$1193,0))</f>
        <v>0.00376157407407407</v>
      </c>
    </row>
    <row r="72" spans="1:9" s="1" customFormat="1" ht="15" customHeight="1">
      <c r="A72" s="12">
        <v>69</v>
      </c>
      <c r="B72" s="13" t="s">
        <v>235</v>
      </c>
      <c r="C72" s="13" t="s">
        <v>236</v>
      </c>
      <c r="D72" s="14" t="s">
        <v>100</v>
      </c>
      <c r="E72" s="13" t="s">
        <v>170</v>
      </c>
      <c r="F72" s="14" t="s">
        <v>237</v>
      </c>
      <c r="G72" s="15" t="str">
        <f t="shared" si="3"/>
        <v>4.37/km</v>
      </c>
      <c r="H72" s="16">
        <f t="shared" si="2"/>
        <v>0.00916666666666667</v>
      </c>
      <c r="I72" s="16">
        <f>F72-INDEX($F$4:$F$1193,MATCH(D72,$D$4:$D$1193,0))</f>
        <v>0.004629629629629633</v>
      </c>
    </row>
    <row r="73" spans="1:9" s="1" customFormat="1" ht="15" customHeight="1">
      <c r="A73" s="12">
        <v>70</v>
      </c>
      <c r="B73" s="13" t="s">
        <v>238</v>
      </c>
      <c r="C73" s="13" t="s">
        <v>15</v>
      </c>
      <c r="D73" s="14" t="s">
        <v>81</v>
      </c>
      <c r="E73" s="13" t="s">
        <v>95</v>
      </c>
      <c r="F73" s="14" t="s">
        <v>239</v>
      </c>
      <c r="G73" s="15" t="str">
        <f t="shared" si="3"/>
        <v>4.37/km</v>
      </c>
      <c r="H73" s="16">
        <f t="shared" si="2"/>
        <v>0.009201388888888887</v>
      </c>
      <c r="I73" s="16">
        <f>F73-INDEX($F$4:$F$1193,MATCH(D73,$D$4:$D$1193,0))</f>
        <v>0.005462962962962961</v>
      </c>
    </row>
    <row r="74" spans="1:9" s="1" customFormat="1" ht="15" customHeight="1">
      <c r="A74" s="12">
        <v>71</v>
      </c>
      <c r="B74" s="13" t="s">
        <v>240</v>
      </c>
      <c r="C74" s="13" t="s">
        <v>241</v>
      </c>
      <c r="D74" s="14" t="s">
        <v>60</v>
      </c>
      <c r="E74" s="13" t="s">
        <v>82</v>
      </c>
      <c r="F74" s="14" t="s">
        <v>242</v>
      </c>
      <c r="G74" s="15" t="str">
        <f t="shared" si="3"/>
        <v>4.39/km</v>
      </c>
      <c r="H74" s="16">
        <f t="shared" si="2"/>
        <v>0.009409722222222222</v>
      </c>
      <c r="I74" s="16">
        <f>F74-INDEX($F$4:$F$1193,MATCH(D74,$D$4:$D$1193,0))</f>
        <v>0.007615740740740742</v>
      </c>
    </row>
    <row r="75" spans="1:9" s="1" customFormat="1" ht="15" customHeight="1">
      <c r="A75" s="12">
        <v>72</v>
      </c>
      <c r="B75" s="13" t="s">
        <v>243</v>
      </c>
      <c r="C75" s="13" t="s">
        <v>244</v>
      </c>
      <c r="D75" s="14" t="s">
        <v>100</v>
      </c>
      <c r="E75" s="13" t="s">
        <v>245</v>
      </c>
      <c r="F75" s="14" t="s">
        <v>246</v>
      </c>
      <c r="G75" s="15" t="str">
        <f t="shared" si="3"/>
        <v>4.40/km</v>
      </c>
      <c r="H75" s="16">
        <f t="shared" si="2"/>
        <v>0.00946759259259259</v>
      </c>
      <c r="I75" s="16">
        <f>F75-INDEX($F$4:$F$1193,MATCH(D75,$D$4:$D$1193,0))</f>
        <v>0.004930555555555553</v>
      </c>
    </row>
    <row r="76" spans="1:9" s="1" customFormat="1" ht="15" customHeight="1">
      <c r="A76" s="12">
        <v>73</v>
      </c>
      <c r="B76" s="13" t="s">
        <v>247</v>
      </c>
      <c r="C76" s="13" t="s">
        <v>13</v>
      </c>
      <c r="D76" s="14" t="s">
        <v>121</v>
      </c>
      <c r="E76" s="13" t="s">
        <v>248</v>
      </c>
      <c r="F76" s="14" t="s">
        <v>249</v>
      </c>
      <c r="G76" s="15" t="str">
        <f t="shared" si="3"/>
        <v>4.40/km</v>
      </c>
      <c r="H76" s="16">
        <f t="shared" si="2"/>
        <v>0.009525462962962965</v>
      </c>
      <c r="I76" s="16">
        <f>F76-INDEX($F$4:$F$1193,MATCH(D76,$D$4:$D$1193,0))</f>
        <v>0.0042245370370370405</v>
      </c>
    </row>
    <row r="77" spans="1:9" s="1" customFormat="1" ht="15" customHeight="1">
      <c r="A77" s="12">
        <v>74</v>
      </c>
      <c r="B77" s="13" t="s">
        <v>250</v>
      </c>
      <c r="C77" s="13" t="s">
        <v>16</v>
      </c>
      <c r="D77" s="14" t="s">
        <v>180</v>
      </c>
      <c r="E77" s="13" t="s">
        <v>69</v>
      </c>
      <c r="F77" s="14" t="s">
        <v>251</v>
      </c>
      <c r="G77" s="15" t="str">
        <f t="shared" si="3"/>
        <v>4.41/km</v>
      </c>
      <c r="H77" s="16">
        <f t="shared" si="2"/>
        <v>0.009560185185185185</v>
      </c>
      <c r="I77" s="16">
        <f>F77-INDEX($F$4:$F$1193,MATCH(D77,$D$4:$D$1193,0))</f>
        <v>0.002303240740740741</v>
      </c>
    </row>
    <row r="78" spans="1:9" s="1" customFormat="1" ht="15" customHeight="1">
      <c r="A78" s="12">
        <v>75</v>
      </c>
      <c r="B78" s="13" t="s">
        <v>252</v>
      </c>
      <c r="C78" s="13" t="s">
        <v>241</v>
      </c>
      <c r="D78" s="14" t="s">
        <v>72</v>
      </c>
      <c r="E78" s="13" t="s">
        <v>95</v>
      </c>
      <c r="F78" s="14" t="s">
        <v>253</v>
      </c>
      <c r="G78" s="15" t="str">
        <f t="shared" si="3"/>
        <v>4.41/km</v>
      </c>
      <c r="H78" s="16">
        <f t="shared" si="2"/>
        <v>0.009594907407407403</v>
      </c>
      <c r="I78" s="16">
        <f>F78-INDEX($F$4:$F$1193,MATCH(D78,$D$4:$D$1193,0))</f>
        <v>0.006331018518518514</v>
      </c>
    </row>
    <row r="79" spans="1:9" s="1" customFormat="1" ht="15" customHeight="1">
      <c r="A79" s="12">
        <v>76</v>
      </c>
      <c r="B79" s="13" t="s">
        <v>254</v>
      </c>
      <c r="C79" s="13" t="s">
        <v>255</v>
      </c>
      <c r="D79" s="14" t="s">
        <v>81</v>
      </c>
      <c r="E79" s="13" t="s">
        <v>256</v>
      </c>
      <c r="F79" s="14" t="s">
        <v>257</v>
      </c>
      <c r="G79" s="15" t="str">
        <f t="shared" si="3"/>
        <v>4.41/km</v>
      </c>
      <c r="H79" s="16">
        <f t="shared" si="2"/>
        <v>0.0096412037037037</v>
      </c>
      <c r="I79" s="16">
        <f>F79-INDEX($F$4:$F$1193,MATCH(D79,$D$4:$D$1193,0))</f>
        <v>0.005902777777777774</v>
      </c>
    </row>
    <row r="80" spans="1:9" s="3" customFormat="1" ht="15" customHeight="1">
      <c r="A80" s="12">
        <v>77</v>
      </c>
      <c r="B80" s="13" t="s">
        <v>258</v>
      </c>
      <c r="C80" s="13" t="s">
        <v>259</v>
      </c>
      <c r="D80" s="14" t="s">
        <v>180</v>
      </c>
      <c r="E80" s="13" t="s">
        <v>73</v>
      </c>
      <c r="F80" s="14" t="s">
        <v>260</v>
      </c>
      <c r="G80" s="15" t="str">
        <f t="shared" si="3"/>
        <v>4.42/km</v>
      </c>
      <c r="H80" s="16">
        <f t="shared" si="2"/>
        <v>0.009722222222222222</v>
      </c>
      <c r="I80" s="16">
        <f>F80-INDEX($F$4:$F$1193,MATCH(D80,$D$4:$D$1193,0))</f>
        <v>0.002465277777777778</v>
      </c>
    </row>
    <row r="81" spans="1:9" s="1" customFormat="1" ht="15" customHeight="1">
      <c r="A81" s="12">
        <v>78</v>
      </c>
      <c r="B81" s="13" t="s">
        <v>261</v>
      </c>
      <c r="C81" s="13" t="s">
        <v>26</v>
      </c>
      <c r="D81" s="14" t="s">
        <v>100</v>
      </c>
      <c r="E81" s="13" t="s">
        <v>170</v>
      </c>
      <c r="F81" s="14" t="s">
        <v>262</v>
      </c>
      <c r="G81" s="15" t="str">
        <f t="shared" si="3"/>
        <v>4.44/km</v>
      </c>
      <c r="H81" s="16">
        <f t="shared" si="2"/>
        <v>0.00991898148148148</v>
      </c>
      <c r="I81" s="16">
        <f>F81-INDEX($F$4:$F$1193,MATCH(D81,$D$4:$D$1193,0))</f>
        <v>0.005381944444444443</v>
      </c>
    </row>
    <row r="82" spans="1:9" s="1" customFormat="1" ht="15" customHeight="1">
      <c r="A82" s="12">
        <v>79</v>
      </c>
      <c r="B82" s="13" t="s">
        <v>192</v>
      </c>
      <c r="C82" s="13" t="s">
        <v>31</v>
      </c>
      <c r="D82" s="14" t="s">
        <v>81</v>
      </c>
      <c r="E82" s="13" t="s">
        <v>170</v>
      </c>
      <c r="F82" s="14" t="s">
        <v>263</v>
      </c>
      <c r="G82" s="15" t="str">
        <f t="shared" si="3"/>
        <v>4.45/km</v>
      </c>
      <c r="H82" s="16">
        <f t="shared" si="2"/>
        <v>0.010011574074074069</v>
      </c>
      <c r="I82" s="16">
        <f>F82-INDEX($F$4:$F$1193,MATCH(D82,$D$4:$D$1193,0))</f>
        <v>0.006273148148148142</v>
      </c>
    </row>
    <row r="83" spans="1:9" s="1" customFormat="1" ht="15" customHeight="1">
      <c r="A83" s="12">
        <v>80</v>
      </c>
      <c r="B83" s="13" t="s">
        <v>264</v>
      </c>
      <c r="C83" s="13" t="s">
        <v>265</v>
      </c>
      <c r="D83" s="14" t="s">
        <v>77</v>
      </c>
      <c r="E83" s="13" t="s">
        <v>256</v>
      </c>
      <c r="F83" s="14" t="s">
        <v>266</v>
      </c>
      <c r="G83" s="15" t="str">
        <f t="shared" si="3"/>
        <v>4.45/km</v>
      </c>
      <c r="H83" s="16">
        <f t="shared" si="2"/>
        <v>0.010046296296296296</v>
      </c>
      <c r="I83" s="16">
        <f>F83-INDEX($F$4:$F$1193,MATCH(D83,$D$4:$D$1193,0))</f>
        <v>0.006747685185185183</v>
      </c>
    </row>
    <row r="84" spans="1:9" ht="15" customHeight="1">
      <c r="A84" s="12">
        <v>81</v>
      </c>
      <c r="B84" s="13" t="s">
        <v>267</v>
      </c>
      <c r="C84" s="13" t="s">
        <v>166</v>
      </c>
      <c r="D84" s="14" t="s">
        <v>180</v>
      </c>
      <c r="E84" s="13" t="s">
        <v>61</v>
      </c>
      <c r="F84" s="14" t="s">
        <v>268</v>
      </c>
      <c r="G84" s="15" t="str">
        <f t="shared" si="3"/>
        <v>4.47/km</v>
      </c>
      <c r="H84" s="16">
        <f t="shared" si="2"/>
        <v>0.010208333333333337</v>
      </c>
      <c r="I84" s="16">
        <f>F84-INDEX($F$4:$F$1193,MATCH(D84,$D$4:$D$1193,0))</f>
        <v>0.0029513888888888923</v>
      </c>
    </row>
    <row r="85" spans="1:9" ht="15" customHeight="1">
      <c r="A85" s="36">
        <v>82</v>
      </c>
      <c r="B85" s="37" t="s">
        <v>269</v>
      </c>
      <c r="C85" s="37" t="s">
        <v>36</v>
      </c>
      <c r="D85" s="38" t="s">
        <v>100</v>
      </c>
      <c r="E85" s="37" t="s">
        <v>12</v>
      </c>
      <c r="F85" s="38" t="s">
        <v>270</v>
      </c>
      <c r="G85" s="39" t="str">
        <f t="shared" si="3"/>
        <v>4.47/km</v>
      </c>
      <c r="H85" s="40">
        <f t="shared" si="2"/>
        <v>0.010231481481481484</v>
      </c>
      <c r="I85" s="40">
        <f>F85-INDEX($F$4:$F$1193,MATCH(D85,$D$4:$D$1193,0))</f>
        <v>0.005694444444444446</v>
      </c>
    </row>
    <row r="86" spans="1:9" ht="15" customHeight="1">
      <c r="A86" s="12">
        <v>83</v>
      </c>
      <c r="B86" s="13" t="s">
        <v>271</v>
      </c>
      <c r="C86" s="13" t="s">
        <v>166</v>
      </c>
      <c r="D86" s="14" t="s">
        <v>81</v>
      </c>
      <c r="E86" s="13" t="s">
        <v>156</v>
      </c>
      <c r="F86" s="14" t="s">
        <v>272</v>
      </c>
      <c r="G86" s="15" t="str">
        <f t="shared" si="3"/>
        <v>4.48/km</v>
      </c>
      <c r="H86" s="16">
        <f t="shared" si="2"/>
        <v>0.010324074074074072</v>
      </c>
      <c r="I86" s="16">
        <f>F86-INDEX($F$4:$F$1193,MATCH(D86,$D$4:$D$1193,0))</f>
        <v>0.006585648148148146</v>
      </c>
    </row>
    <row r="87" spans="1:9" ht="15" customHeight="1">
      <c r="A87" s="12">
        <v>84</v>
      </c>
      <c r="B87" s="13" t="s">
        <v>273</v>
      </c>
      <c r="C87" s="13" t="s">
        <v>18</v>
      </c>
      <c r="D87" s="14" t="s">
        <v>77</v>
      </c>
      <c r="E87" s="13" t="s">
        <v>170</v>
      </c>
      <c r="F87" s="14" t="s">
        <v>274</v>
      </c>
      <c r="G87" s="15" t="str">
        <f t="shared" si="3"/>
        <v>4.49/km</v>
      </c>
      <c r="H87" s="16">
        <f t="shared" si="2"/>
        <v>0.010381944444444447</v>
      </c>
      <c r="I87" s="16">
        <f>F87-INDEX($F$4:$F$1193,MATCH(D87,$D$4:$D$1193,0))</f>
        <v>0.007083333333333334</v>
      </c>
    </row>
    <row r="88" spans="1:9" ht="15" customHeight="1">
      <c r="A88" s="12">
        <v>85</v>
      </c>
      <c r="B88" s="13" t="s">
        <v>275</v>
      </c>
      <c r="C88" s="13" t="s">
        <v>20</v>
      </c>
      <c r="D88" s="14" t="s">
        <v>121</v>
      </c>
      <c r="E88" s="13" t="s">
        <v>103</v>
      </c>
      <c r="F88" s="14" t="s">
        <v>276</v>
      </c>
      <c r="G88" s="15" t="str">
        <f t="shared" si="3"/>
        <v>4.49/km</v>
      </c>
      <c r="H88" s="16">
        <f t="shared" si="2"/>
        <v>0.010416666666666664</v>
      </c>
      <c r="I88" s="16">
        <f>F88-INDEX($F$4:$F$1193,MATCH(D88,$D$4:$D$1193,0))</f>
        <v>0.00511574074074074</v>
      </c>
    </row>
    <row r="89" spans="1:9" ht="15" customHeight="1">
      <c r="A89" s="12">
        <v>86</v>
      </c>
      <c r="B89" s="13" t="s">
        <v>277</v>
      </c>
      <c r="C89" s="13" t="s">
        <v>278</v>
      </c>
      <c r="D89" s="14" t="s">
        <v>81</v>
      </c>
      <c r="E89" s="13" t="s">
        <v>170</v>
      </c>
      <c r="F89" s="14" t="s">
        <v>276</v>
      </c>
      <c r="G89" s="15" t="str">
        <f t="shared" si="3"/>
        <v>4.49/km</v>
      </c>
      <c r="H89" s="16">
        <f t="shared" si="2"/>
        <v>0.010416666666666664</v>
      </c>
      <c r="I89" s="16">
        <f>F89-INDEX($F$4:$F$1193,MATCH(D89,$D$4:$D$1193,0))</f>
        <v>0.006678240740740738</v>
      </c>
    </row>
    <row r="90" spans="1:9" ht="15" customHeight="1">
      <c r="A90" s="12">
        <v>87</v>
      </c>
      <c r="B90" s="13" t="s">
        <v>279</v>
      </c>
      <c r="C90" s="13" t="s">
        <v>280</v>
      </c>
      <c r="D90" s="14" t="s">
        <v>180</v>
      </c>
      <c r="E90" s="13" t="s">
        <v>140</v>
      </c>
      <c r="F90" s="14" t="s">
        <v>281</v>
      </c>
      <c r="G90" s="15" t="str">
        <f t="shared" si="3"/>
        <v>4.49/km</v>
      </c>
      <c r="H90" s="16">
        <f t="shared" si="2"/>
        <v>0.010439814814814811</v>
      </c>
      <c r="I90" s="16">
        <f>F90-INDEX($F$4:$F$1193,MATCH(D90,$D$4:$D$1193,0))</f>
        <v>0.003182870370370367</v>
      </c>
    </row>
    <row r="91" spans="1:9" ht="15" customHeight="1">
      <c r="A91" s="12">
        <v>88</v>
      </c>
      <c r="B91" s="13" t="s">
        <v>282</v>
      </c>
      <c r="C91" s="13" t="s">
        <v>283</v>
      </c>
      <c r="D91" s="14" t="s">
        <v>284</v>
      </c>
      <c r="E91" s="13" t="s">
        <v>285</v>
      </c>
      <c r="F91" s="14" t="s">
        <v>286</v>
      </c>
      <c r="G91" s="15" t="str">
        <f t="shared" si="3"/>
        <v>4.50/km</v>
      </c>
      <c r="H91" s="16">
        <f t="shared" si="2"/>
        <v>0.01052083333333333</v>
      </c>
      <c r="I91" s="16">
        <f>F91-INDEX($F$4:$F$1193,MATCH(D91,$D$4:$D$1193,0))</f>
        <v>0</v>
      </c>
    </row>
    <row r="92" spans="1:9" ht="15" customHeight="1">
      <c r="A92" s="12">
        <v>89</v>
      </c>
      <c r="B92" s="13" t="s">
        <v>287</v>
      </c>
      <c r="C92" s="13" t="s">
        <v>288</v>
      </c>
      <c r="D92" s="14" t="s">
        <v>289</v>
      </c>
      <c r="E92" s="13" t="s">
        <v>82</v>
      </c>
      <c r="F92" s="14" t="s">
        <v>290</v>
      </c>
      <c r="G92" s="15" t="str">
        <f t="shared" si="3"/>
        <v>4.50/km</v>
      </c>
      <c r="H92" s="16">
        <f t="shared" si="2"/>
        <v>0.010567129629629628</v>
      </c>
      <c r="I92" s="16">
        <f>F92-INDEX($F$4:$F$1193,MATCH(D92,$D$4:$D$1193,0))</f>
        <v>0</v>
      </c>
    </row>
    <row r="93" spans="1:9" ht="15" customHeight="1">
      <c r="A93" s="12">
        <v>90</v>
      </c>
      <c r="B93" s="13" t="s">
        <v>291</v>
      </c>
      <c r="C93" s="13" t="s">
        <v>292</v>
      </c>
      <c r="D93" s="14" t="s">
        <v>81</v>
      </c>
      <c r="E93" s="13" t="s">
        <v>103</v>
      </c>
      <c r="F93" s="14" t="s">
        <v>293</v>
      </c>
      <c r="G93" s="15" t="str">
        <f t="shared" si="3"/>
        <v>4.51/km</v>
      </c>
      <c r="H93" s="16">
        <f t="shared" si="2"/>
        <v>0.010613425925925922</v>
      </c>
      <c r="I93" s="16">
        <f>F93-INDEX($F$4:$F$1193,MATCH(D93,$D$4:$D$1193,0))</f>
        <v>0.006874999999999996</v>
      </c>
    </row>
    <row r="94" spans="1:9" ht="15" customHeight="1">
      <c r="A94" s="12">
        <v>91</v>
      </c>
      <c r="B94" s="13" t="s">
        <v>294</v>
      </c>
      <c r="C94" s="13" t="s">
        <v>295</v>
      </c>
      <c r="D94" s="14" t="s">
        <v>289</v>
      </c>
      <c r="E94" s="13" t="s">
        <v>103</v>
      </c>
      <c r="F94" s="14" t="s">
        <v>296</v>
      </c>
      <c r="G94" s="15" t="str">
        <f t="shared" si="3"/>
        <v>4.52/km</v>
      </c>
      <c r="H94" s="16">
        <f t="shared" si="2"/>
        <v>0.010706018518518517</v>
      </c>
      <c r="I94" s="16">
        <f>F94-INDEX($F$4:$F$1193,MATCH(D94,$D$4:$D$1193,0))</f>
        <v>0.00013888888888888978</v>
      </c>
    </row>
    <row r="95" spans="1:9" ht="15" customHeight="1">
      <c r="A95" s="12">
        <v>92</v>
      </c>
      <c r="B95" s="13" t="s">
        <v>229</v>
      </c>
      <c r="C95" s="13" t="s">
        <v>17</v>
      </c>
      <c r="D95" s="14" t="s">
        <v>180</v>
      </c>
      <c r="E95" s="13" t="s">
        <v>82</v>
      </c>
      <c r="F95" s="14" t="s">
        <v>297</v>
      </c>
      <c r="G95" s="15" t="str">
        <f t="shared" si="3"/>
        <v>4.56/km</v>
      </c>
      <c r="H95" s="16">
        <f t="shared" si="2"/>
        <v>0.011087962962962966</v>
      </c>
      <c r="I95" s="16">
        <f>F95-INDEX($F$4:$F$1193,MATCH(D95,$D$4:$D$1193,0))</f>
        <v>0.003831018518518522</v>
      </c>
    </row>
    <row r="96" spans="1:9" ht="15" customHeight="1">
      <c r="A96" s="12">
        <v>93</v>
      </c>
      <c r="B96" s="13" t="s">
        <v>298</v>
      </c>
      <c r="C96" s="13" t="s">
        <v>299</v>
      </c>
      <c r="D96" s="14" t="s">
        <v>121</v>
      </c>
      <c r="E96" s="13" t="s">
        <v>95</v>
      </c>
      <c r="F96" s="14" t="s">
        <v>300</v>
      </c>
      <c r="G96" s="15" t="str">
        <f t="shared" si="3"/>
        <v>4.59/km</v>
      </c>
      <c r="H96" s="16">
        <f aca="true" t="shared" si="4" ref="H96:H117">F96-$F$4</f>
        <v>0.011412037037037033</v>
      </c>
      <c r="I96" s="16">
        <f>F96-INDEX($F$4:$F$1193,MATCH(D96,$D$4:$D$1193,0))</f>
        <v>0.006111111111111109</v>
      </c>
    </row>
    <row r="97" spans="1:9" ht="15" customHeight="1">
      <c r="A97" s="12">
        <v>94</v>
      </c>
      <c r="B97" s="13" t="s">
        <v>301</v>
      </c>
      <c r="C97" s="13" t="s">
        <v>15</v>
      </c>
      <c r="D97" s="14" t="s">
        <v>77</v>
      </c>
      <c r="E97" s="13" t="s">
        <v>103</v>
      </c>
      <c r="F97" s="14" t="s">
        <v>302</v>
      </c>
      <c r="G97" s="15" t="str">
        <f t="shared" si="3"/>
        <v>5.00/km</v>
      </c>
      <c r="H97" s="16">
        <f t="shared" si="4"/>
        <v>0.011597222222222224</v>
      </c>
      <c r="I97" s="16">
        <f>F97-INDEX($F$4:$F$1193,MATCH(D97,$D$4:$D$1193,0))</f>
        <v>0.00829861111111111</v>
      </c>
    </row>
    <row r="98" spans="1:9" ht="15" customHeight="1">
      <c r="A98" s="12">
        <v>95</v>
      </c>
      <c r="B98" s="13" t="s">
        <v>303</v>
      </c>
      <c r="C98" s="13" t="s">
        <v>304</v>
      </c>
      <c r="D98" s="14" t="s">
        <v>100</v>
      </c>
      <c r="E98" s="13" t="s">
        <v>91</v>
      </c>
      <c r="F98" s="14" t="s">
        <v>305</v>
      </c>
      <c r="G98" s="15" t="str">
        <f t="shared" si="3"/>
        <v>5.02/km</v>
      </c>
      <c r="H98" s="16">
        <f t="shared" si="4"/>
        <v>0.011724537037037037</v>
      </c>
      <c r="I98" s="16">
        <f>F98-INDEX($F$4:$F$1193,MATCH(D98,$D$4:$D$1193,0))</f>
        <v>0.0071874999999999994</v>
      </c>
    </row>
    <row r="99" spans="1:9" ht="15" customHeight="1">
      <c r="A99" s="12">
        <v>96</v>
      </c>
      <c r="B99" s="13" t="s">
        <v>306</v>
      </c>
      <c r="C99" s="13" t="s">
        <v>38</v>
      </c>
      <c r="D99" s="14" t="s">
        <v>307</v>
      </c>
      <c r="E99" s="13" t="s">
        <v>82</v>
      </c>
      <c r="F99" s="14" t="s">
        <v>308</v>
      </c>
      <c r="G99" s="15" t="str">
        <f t="shared" si="3"/>
        <v>5.05/km</v>
      </c>
      <c r="H99" s="16">
        <f t="shared" si="4"/>
        <v>0.012037037037037037</v>
      </c>
      <c r="I99" s="16">
        <f>F99-INDEX($F$4:$F$1193,MATCH(D99,$D$4:$D$1193,0))</f>
        <v>0</v>
      </c>
    </row>
    <row r="100" spans="1:9" ht="15" customHeight="1">
      <c r="A100" s="12">
        <v>97</v>
      </c>
      <c r="B100" s="13" t="s">
        <v>309</v>
      </c>
      <c r="C100" s="13" t="s">
        <v>33</v>
      </c>
      <c r="D100" s="14" t="s">
        <v>72</v>
      </c>
      <c r="E100" s="13" t="s">
        <v>95</v>
      </c>
      <c r="F100" s="14" t="s">
        <v>310</v>
      </c>
      <c r="G100" s="15" t="str">
        <f t="shared" si="3"/>
        <v>5.06/km</v>
      </c>
      <c r="H100" s="16">
        <f t="shared" si="4"/>
        <v>0.012129629629629633</v>
      </c>
      <c r="I100" s="16">
        <f>F100-INDEX($F$4:$F$1193,MATCH(D100,$D$4:$D$1193,0))</f>
        <v>0.008865740740740743</v>
      </c>
    </row>
    <row r="101" spans="1:9" ht="15" customHeight="1">
      <c r="A101" s="12">
        <v>98</v>
      </c>
      <c r="B101" s="13" t="s">
        <v>311</v>
      </c>
      <c r="C101" s="13" t="s">
        <v>312</v>
      </c>
      <c r="D101" s="14" t="s">
        <v>77</v>
      </c>
      <c r="E101" s="13" t="s">
        <v>170</v>
      </c>
      <c r="F101" s="14" t="s">
        <v>313</v>
      </c>
      <c r="G101" s="15" t="str">
        <f t="shared" si="3"/>
        <v>5.06/km</v>
      </c>
      <c r="H101" s="16">
        <f t="shared" si="4"/>
        <v>0.012164351851851853</v>
      </c>
      <c r="I101" s="16">
        <f>F101-INDEX($F$4:$F$1193,MATCH(D101,$D$4:$D$1193,0))</f>
        <v>0.00886574074074074</v>
      </c>
    </row>
    <row r="102" spans="1:9" ht="15" customHeight="1">
      <c r="A102" s="12">
        <v>99</v>
      </c>
      <c r="B102" s="13" t="s">
        <v>314</v>
      </c>
      <c r="C102" s="13" t="s">
        <v>295</v>
      </c>
      <c r="D102" s="14" t="s">
        <v>128</v>
      </c>
      <c r="E102" s="13" t="s">
        <v>61</v>
      </c>
      <c r="F102" s="14" t="s">
        <v>315</v>
      </c>
      <c r="G102" s="15" t="str">
        <f t="shared" si="3"/>
        <v>5.08/km</v>
      </c>
      <c r="H102" s="16">
        <f t="shared" si="4"/>
        <v>0.012349537037037037</v>
      </c>
      <c r="I102" s="16">
        <f>F102-INDEX($F$4:$F$1193,MATCH(D102,$D$4:$D$1193,0))</f>
        <v>0.006678240740740745</v>
      </c>
    </row>
    <row r="103" spans="1:9" ht="15" customHeight="1">
      <c r="A103" s="12">
        <v>100</v>
      </c>
      <c r="B103" s="13" t="s">
        <v>316</v>
      </c>
      <c r="C103" s="13" t="s">
        <v>14</v>
      </c>
      <c r="D103" s="14" t="s">
        <v>284</v>
      </c>
      <c r="E103" s="13" t="s">
        <v>82</v>
      </c>
      <c r="F103" s="14" t="s">
        <v>317</v>
      </c>
      <c r="G103" s="15" t="str">
        <f t="shared" si="3"/>
        <v>5.15/km</v>
      </c>
      <c r="H103" s="16">
        <f t="shared" si="4"/>
        <v>0.013055555555555553</v>
      </c>
      <c r="I103" s="16">
        <f>F103-INDEX($F$4:$F$1193,MATCH(D103,$D$4:$D$1193,0))</f>
        <v>0.002534722222222223</v>
      </c>
    </row>
    <row r="104" spans="1:9" ht="15" customHeight="1">
      <c r="A104" s="12">
        <v>101</v>
      </c>
      <c r="B104" s="13" t="s">
        <v>318</v>
      </c>
      <c r="C104" s="13" t="s">
        <v>33</v>
      </c>
      <c r="D104" s="14" t="s">
        <v>77</v>
      </c>
      <c r="E104" s="13" t="s">
        <v>205</v>
      </c>
      <c r="F104" s="14" t="s">
        <v>319</v>
      </c>
      <c r="G104" s="15" t="str">
        <f t="shared" si="3"/>
        <v>5.18/km</v>
      </c>
      <c r="H104" s="16">
        <f t="shared" si="4"/>
        <v>0.013379629629629627</v>
      </c>
      <c r="I104" s="16">
        <f>F104-INDEX($F$4:$F$1193,MATCH(D104,$D$4:$D$1193,0))</f>
        <v>0.010081018518518513</v>
      </c>
    </row>
    <row r="105" spans="1:9" ht="15" customHeight="1">
      <c r="A105" s="12">
        <v>102</v>
      </c>
      <c r="B105" s="13" t="s">
        <v>320</v>
      </c>
      <c r="C105" s="13" t="s">
        <v>321</v>
      </c>
      <c r="D105" s="14" t="s">
        <v>100</v>
      </c>
      <c r="E105" s="13" t="s">
        <v>170</v>
      </c>
      <c r="F105" s="14" t="s">
        <v>322</v>
      </c>
      <c r="G105" s="15" t="str">
        <f t="shared" si="3"/>
        <v>5.20/km</v>
      </c>
      <c r="H105" s="16">
        <f t="shared" si="4"/>
        <v>0.013657407407407406</v>
      </c>
      <c r="I105" s="16">
        <f>F105-INDEX($F$4:$F$1193,MATCH(D105,$D$4:$D$1193,0))</f>
        <v>0.009120370370370369</v>
      </c>
    </row>
    <row r="106" spans="1:9" ht="15" customHeight="1">
      <c r="A106" s="12">
        <v>103</v>
      </c>
      <c r="B106" s="13" t="s">
        <v>323</v>
      </c>
      <c r="C106" s="13" t="s">
        <v>324</v>
      </c>
      <c r="D106" s="14" t="s">
        <v>128</v>
      </c>
      <c r="E106" s="13" t="s">
        <v>103</v>
      </c>
      <c r="F106" s="14" t="s">
        <v>325</v>
      </c>
      <c r="G106" s="15" t="str">
        <f t="shared" si="3"/>
        <v>5.21/km</v>
      </c>
      <c r="H106" s="16">
        <f t="shared" si="4"/>
        <v>0.013726851851851848</v>
      </c>
      <c r="I106" s="16">
        <f>F106-INDEX($F$4:$F$1193,MATCH(D106,$D$4:$D$1193,0))</f>
        <v>0.008055555555555555</v>
      </c>
    </row>
    <row r="107" spans="1:9" ht="15" customHeight="1">
      <c r="A107" s="12">
        <v>104</v>
      </c>
      <c r="B107" s="13" t="s">
        <v>326</v>
      </c>
      <c r="C107" s="13" t="s">
        <v>30</v>
      </c>
      <c r="D107" s="14" t="s">
        <v>121</v>
      </c>
      <c r="E107" s="13" t="s">
        <v>69</v>
      </c>
      <c r="F107" s="14" t="s">
        <v>327</v>
      </c>
      <c r="G107" s="15" t="str">
        <f t="shared" si="3"/>
        <v>5.25/km</v>
      </c>
      <c r="H107" s="16">
        <f t="shared" si="4"/>
        <v>0.014131944444444444</v>
      </c>
      <c r="I107" s="16">
        <f>F107-INDEX($F$4:$F$1193,MATCH(D107,$D$4:$D$1193,0))</f>
        <v>0.00883101851851852</v>
      </c>
    </row>
    <row r="108" spans="1:9" ht="15" customHeight="1">
      <c r="A108" s="12">
        <v>105</v>
      </c>
      <c r="B108" s="13" t="s">
        <v>328</v>
      </c>
      <c r="C108" s="13" t="s">
        <v>13</v>
      </c>
      <c r="D108" s="14" t="s">
        <v>100</v>
      </c>
      <c r="E108" s="13" t="s">
        <v>117</v>
      </c>
      <c r="F108" s="14" t="s">
        <v>329</v>
      </c>
      <c r="G108" s="15" t="str">
        <f t="shared" si="3"/>
        <v>5.28/km</v>
      </c>
      <c r="H108" s="16">
        <f t="shared" si="4"/>
        <v>0.014456018518518517</v>
      </c>
      <c r="I108" s="16">
        <f>F108-INDEX($F$4:$F$1193,MATCH(D108,$D$4:$D$1193,0))</f>
        <v>0.00991898148148148</v>
      </c>
    </row>
    <row r="109" spans="1:9" ht="15" customHeight="1">
      <c r="A109" s="12">
        <v>106</v>
      </c>
      <c r="B109" s="13" t="s">
        <v>330</v>
      </c>
      <c r="C109" s="13" t="s">
        <v>19</v>
      </c>
      <c r="D109" s="14" t="s">
        <v>180</v>
      </c>
      <c r="E109" s="13" t="s">
        <v>256</v>
      </c>
      <c r="F109" s="14" t="s">
        <v>331</v>
      </c>
      <c r="G109" s="15" t="str">
        <f t="shared" si="3"/>
        <v>5.30/km</v>
      </c>
      <c r="H109" s="16">
        <f t="shared" si="4"/>
        <v>0.014652777777777775</v>
      </c>
      <c r="I109" s="16">
        <f>F109-INDEX($F$4:$F$1193,MATCH(D109,$D$4:$D$1193,0))</f>
        <v>0.007395833333333331</v>
      </c>
    </row>
    <row r="110" spans="1:9" ht="15" customHeight="1">
      <c r="A110" s="12">
        <v>107</v>
      </c>
      <c r="B110" s="13" t="s">
        <v>332</v>
      </c>
      <c r="C110" s="13" t="s">
        <v>15</v>
      </c>
      <c r="D110" s="14" t="s">
        <v>180</v>
      </c>
      <c r="E110" s="13" t="s">
        <v>103</v>
      </c>
      <c r="F110" s="14" t="s">
        <v>333</v>
      </c>
      <c r="G110" s="15" t="str">
        <f t="shared" si="3"/>
        <v>5.35/km</v>
      </c>
      <c r="H110" s="16">
        <f t="shared" si="4"/>
        <v>0.01516203703703704</v>
      </c>
      <c r="I110" s="16">
        <f>F110-INDEX($F$4:$F$1193,MATCH(D110,$D$4:$D$1193,0))</f>
        <v>0.007905092592592596</v>
      </c>
    </row>
    <row r="111" spans="1:9" ht="15" customHeight="1">
      <c r="A111" s="12">
        <v>108</v>
      </c>
      <c r="B111" s="13" t="s">
        <v>334</v>
      </c>
      <c r="C111" s="13" t="s">
        <v>335</v>
      </c>
      <c r="D111" s="14" t="s">
        <v>128</v>
      </c>
      <c r="E111" s="13" t="s">
        <v>170</v>
      </c>
      <c r="F111" s="14" t="s">
        <v>336</v>
      </c>
      <c r="G111" s="15" t="str">
        <f t="shared" si="3"/>
        <v>5.40/km</v>
      </c>
      <c r="H111" s="16">
        <f t="shared" si="4"/>
        <v>0.01568287037037037</v>
      </c>
      <c r="I111" s="16">
        <f>F111-INDEX($F$4:$F$1193,MATCH(D111,$D$4:$D$1193,0))</f>
        <v>0.010011574074074079</v>
      </c>
    </row>
    <row r="112" spans="1:9" ht="15" customHeight="1">
      <c r="A112" s="12">
        <v>109</v>
      </c>
      <c r="B112" s="13" t="s">
        <v>145</v>
      </c>
      <c r="C112" s="13" t="s">
        <v>36</v>
      </c>
      <c r="D112" s="14" t="s">
        <v>337</v>
      </c>
      <c r="E112" s="13" t="s">
        <v>95</v>
      </c>
      <c r="F112" s="14" t="s">
        <v>338</v>
      </c>
      <c r="G112" s="15" t="str">
        <f t="shared" si="3"/>
        <v>5.42/km</v>
      </c>
      <c r="H112" s="16">
        <f t="shared" si="4"/>
        <v>0.015925925925925923</v>
      </c>
      <c r="I112" s="16">
        <f>F112-INDEX($F$4:$F$1193,MATCH(D112,$D$4:$D$1193,0))</f>
        <v>0</v>
      </c>
    </row>
    <row r="113" spans="1:9" ht="15" customHeight="1">
      <c r="A113" s="12">
        <v>110</v>
      </c>
      <c r="B113" s="13" t="s">
        <v>339</v>
      </c>
      <c r="C113" s="13" t="s">
        <v>324</v>
      </c>
      <c r="D113" s="14" t="s">
        <v>340</v>
      </c>
      <c r="E113" s="13" t="s">
        <v>170</v>
      </c>
      <c r="F113" s="14" t="s">
        <v>341</v>
      </c>
      <c r="G113" s="15" t="str">
        <f t="shared" si="3"/>
        <v>5.44/km</v>
      </c>
      <c r="H113" s="16">
        <f t="shared" si="4"/>
        <v>0.01608796296296296</v>
      </c>
      <c r="I113" s="16">
        <f>F113-INDEX($F$4:$F$1193,MATCH(D113,$D$4:$D$1193,0))</f>
        <v>0</v>
      </c>
    </row>
    <row r="114" spans="1:9" ht="15" customHeight="1">
      <c r="A114" s="12">
        <v>111</v>
      </c>
      <c r="B114" s="13" t="s">
        <v>342</v>
      </c>
      <c r="C114" s="13" t="s">
        <v>343</v>
      </c>
      <c r="D114" s="14" t="s">
        <v>284</v>
      </c>
      <c r="E114" s="13" t="s">
        <v>198</v>
      </c>
      <c r="F114" s="14" t="s">
        <v>344</v>
      </c>
      <c r="G114" s="15" t="str">
        <f t="shared" si="3"/>
        <v>5.50/km</v>
      </c>
      <c r="H114" s="16">
        <f t="shared" si="4"/>
        <v>0.016724537037037034</v>
      </c>
      <c r="I114" s="16">
        <f>F114-INDEX($F$4:$F$1193,MATCH(D114,$D$4:$D$1193,0))</f>
        <v>0.006203703703703704</v>
      </c>
    </row>
    <row r="115" spans="1:9" ht="15" customHeight="1">
      <c r="A115" s="12">
        <v>112</v>
      </c>
      <c r="B115" s="13" t="s">
        <v>345</v>
      </c>
      <c r="C115" s="13" t="s">
        <v>346</v>
      </c>
      <c r="D115" s="14" t="s">
        <v>340</v>
      </c>
      <c r="E115" s="13" t="s">
        <v>170</v>
      </c>
      <c r="F115" s="14" t="s">
        <v>347</v>
      </c>
      <c r="G115" s="15" t="str">
        <f t="shared" si="3"/>
        <v>6.02/km</v>
      </c>
      <c r="H115" s="16">
        <f t="shared" si="4"/>
        <v>0.017974537037037035</v>
      </c>
      <c r="I115" s="16">
        <f>F115-INDEX($F$4:$F$1193,MATCH(D115,$D$4:$D$1193,0))</f>
        <v>0.0018865740740740752</v>
      </c>
    </row>
    <row r="116" spans="1:9" ht="15" customHeight="1">
      <c r="A116" s="12">
        <v>113</v>
      </c>
      <c r="B116" s="13" t="s">
        <v>348</v>
      </c>
      <c r="C116" s="13" t="s">
        <v>27</v>
      </c>
      <c r="D116" s="14" t="s">
        <v>60</v>
      </c>
      <c r="E116" s="13" t="s">
        <v>170</v>
      </c>
      <c r="F116" s="14" t="s">
        <v>349</v>
      </c>
      <c r="G116" s="15" t="str">
        <f t="shared" si="3"/>
        <v>6.23/km</v>
      </c>
      <c r="H116" s="16">
        <f t="shared" si="4"/>
        <v>0.020081018518518515</v>
      </c>
      <c r="I116" s="16">
        <f>F116-INDEX($F$4:$F$1193,MATCH(D116,$D$4:$D$1193,0))</f>
        <v>0.018287037037037036</v>
      </c>
    </row>
    <row r="117" spans="1:9" ht="15" customHeight="1">
      <c r="A117" s="17">
        <v>114</v>
      </c>
      <c r="B117" s="18" t="s">
        <v>350</v>
      </c>
      <c r="C117" s="18" t="s">
        <v>37</v>
      </c>
      <c r="D117" s="19" t="s">
        <v>284</v>
      </c>
      <c r="E117" s="18" t="s">
        <v>148</v>
      </c>
      <c r="F117" s="19" t="s">
        <v>351</v>
      </c>
      <c r="G117" s="20" t="str">
        <f t="shared" si="3"/>
        <v>7.14/km</v>
      </c>
      <c r="H117" s="21">
        <f t="shared" si="4"/>
        <v>0.02539351851851852</v>
      </c>
      <c r="I117" s="21">
        <f>F117-INDEX($F$4:$F$1193,MATCH(D117,$D$4:$D$1193,0))</f>
        <v>0.01487268518518519</v>
      </c>
    </row>
  </sheetData>
  <autoFilter ref="A3:I11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3" topLeftCell="BM4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42" t="str">
        <f>Individuale!A1</f>
        <v>Memorial Alessandro Masi 8ª edizione</v>
      </c>
      <c r="B1" s="43"/>
      <c r="C1" s="44"/>
    </row>
    <row r="2" spans="1:3" ht="33" customHeight="1">
      <c r="A2" s="45" t="str">
        <f>Individuale!A2&amp;" km. "&amp;Individuale!I2</f>
        <v>Ceccano (FR) Italia - Domenica 27/07/2010 km. 8,9</v>
      </c>
      <c r="B2" s="46"/>
      <c r="C2" s="47"/>
    </row>
    <row r="3" spans="1:3" ht="24.75" customHeight="1">
      <c r="A3" s="48" t="s">
        <v>2</v>
      </c>
      <c r="B3" s="49" t="s">
        <v>6</v>
      </c>
      <c r="C3" s="49" t="s">
        <v>11</v>
      </c>
    </row>
    <row r="4" spans="1:3" ht="15" customHeight="1">
      <c r="A4" s="50">
        <v>1</v>
      </c>
      <c r="B4" s="51" t="s">
        <v>170</v>
      </c>
      <c r="C4" s="56">
        <v>17</v>
      </c>
    </row>
    <row r="5" spans="1:3" ht="15" customHeight="1">
      <c r="A5" s="52">
        <v>2</v>
      </c>
      <c r="B5" s="53" t="s">
        <v>95</v>
      </c>
      <c r="C5" s="57">
        <v>15</v>
      </c>
    </row>
    <row r="6" spans="1:3" ht="15" customHeight="1">
      <c r="A6" s="52">
        <v>3</v>
      </c>
      <c r="B6" s="53" t="s">
        <v>103</v>
      </c>
      <c r="C6" s="57">
        <v>14</v>
      </c>
    </row>
    <row r="7" spans="1:3" ht="15" customHeight="1">
      <c r="A7" s="52">
        <v>4</v>
      </c>
      <c r="B7" s="53" t="s">
        <v>82</v>
      </c>
      <c r="C7" s="57">
        <v>10</v>
      </c>
    </row>
    <row r="8" spans="1:3" ht="15" customHeight="1">
      <c r="A8" s="52">
        <v>5</v>
      </c>
      <c r="B8" s="53" t="s">
        <v>69</v>
      </c>
      <c r="C8" s="57">
        <v>7</v>
      </c>
    </row>
    <row r="9" spans="1:3" ht="15" customHeight="1">
      <c r="A9" s="52">
        <v>6</v>
      </c>
      <c r="B9" s="53" t="s">
        <v>61</v>
      </c>
      <c r="C9" s="57">
        <v>6</v>
      </c>
    </row>
    <row r="10" spans="1:3" ht="15" customHeight="1">
      <c r="A10" s="52">
        <v>7</v>
      </c>
      <c r="B10" s="53" t="s">
        <v>73</v>
      </c>
      <c r="C10" s="57">
        <v>5</v>
      </c>
    </row>
    <row r="11" spans="1:3" ht="15" customHeight="1">
      <c r="A11" s="52">
        <v>8</v>
      </c>
      <c r="B11" s="53" t="s">
        <v>117</v>
      </c>
      <c r="C11" s="57">
        <v>4</v>
      </c>
    </row>
    <row r="12" spans="1:3" ht="15" customHeight="1">
      <c r="A12" s="52">
        <v>9</v>
      </c>
      <c r="B12" s="53" t="s">
        <v>256</v>
      </c>
      <c r="C12" s="57">
        <v>3</v>
      </c>
    </row>
    <row r="13" spans="1:3" ht="15" customHeight="1">
      <c r="A13" s="52">
        <v>10</v>
      </c>
      <c r="B13" s="53" t="s">
        <v>205</v>
      </c>
      <c r="C13" s="57">
        <v>3</v>
      </c>
    </row>
    <row r="14" spans="1:3" ht="15" customHeight="1">
      <c r="A14" s="52">
        <v>11</v>
      </c>
      <c r="B14" s="53" t="s">
        <v>144</v>
      </c>
      <c r="C14" s="57">
        <v>3</v>
      </c>
    </row>
    <row r="15" spans="1:3" ht="15" customHeight="1">
      <c r="A15" s="52">
        <v>12</v>
      </c>
      <c r="B15" s="53" t="s">
        <v>85</v>
      </c>
      <c r="C15" s="57">
        <v>2</v>
      </c>
    </row>
    <row r="16" spans="1:3" ht="15" customHeight="1">
      <c r="A16" s="52">
        <v>13</v>
      </c>
      <c r="B16" s="53" t="s">
        <v>46</v>
      </c>
      <c r="C16" s="57">
        <v>2</v>
      </c>
    </row>
    <row r="17" spans="1:3" ht="15" customHeight="1">
      <c r="A17" s="52">
        <v>14</v>
      </c>
      <c r="B17" s="53" t="s">
        <v>148</v>
      </c>
      <c r="C17" s="57">
        <v>2</v>
      </c>
    </row>
    <row r="18" spans="1:3" ht="15" customHeight="1">
      <c r="A18" s="52">
        <v>15</v>
      </c>
      <c r="B18" s="53" t="s">
        <v>156</v>
      </c>
      <c r="C18" s="57">
        <v>2</v>
      </c>
    </row>
    <row r="19" spans="1:3" ht="15" customHeight="1">
      <c r="A19" s="52">
        <v>16</v>
      </c>
      <c r="B19" s="53" t="s">
        <v>65</v>
      </c>
      <c r="C19" s="57">
        <v>2</v>
      </c>
    </row>
    <row r="20" spans="1:3" ht="15" customHeight="1">
      <c r="A20" s="52">
        <v>17</v>
      </c>
      <c r="B20" s="53" t="s">
        <v>198</v>
      </c>
      <c r="C20" s="57">
        <v>2</v>
      </c>
    </row>
    <row r="21" spans="1:3" ht="15" customHeight="1">
      <c r="A21" s="52">
        <v>18</v>
      </c>
      <c r="B21" s="53" t="s">
        <v>78</v>
      </c>
      <c r="C21" s="57">
        <v>2</v>
      </c>
    </row>
    <row r="22" spans="1:3" ht="15" customHeight="1">
      <c r="A22" s="52">
        <v>19</v>
      </c>
      <c r="B22" s="53" t="s">
        <v>53</v>
      </c>
      <c r="C22" s="57">
        <v>2</v>
      </c>
    </row>
    <row r="23" spans="1:3" ht="15" customHeight="1">
      <c r="A23" s="52">
        <v>20</v>
      </c>
      <c r="B23" s="53" t="s">
        <v>140</v>
      </c>
      <c r="C23" s="57">
        <v>2</v>
      </c>
    </row>
    <row r="24" spans="1:3" ht="15" customHeight="1">
      <c r="A24" s="52">
        <v>21</v>
      </c>
      <c r="B24" s="53" t="s">
        <v>91</v>
      </c>
      <c r="C24" s="57">
        <v>2</v>
      </c>
    </row>
    <row r="25" spans="1:3" ht="15" customHeight="1">
      <c r="A25" s="52">
        <v>22</v>
      </c>
      <c r="B25" s="53" t="s">
        <v>131</v>
      </c>
      <c r="C25" s="57">
        <v>1</v>
      </c>
    </row>
    <row r="26" spans="1:3" ht="15" customHeight="1">
      <c r="A26" s="52">
        <v>23</v>
      </c>
      <c r="B26" s="53" t="s">
        <v>88</v>
      </c>
      <c r="C26" s="57">
        <v>1</v>
      </c>
    </row>
    <row r="27" spans="1:3" ht="15" customHeight="1">
      <c r="A27" s="52">
        <v>24</v>
      </c>
      <c r="B27" s="53" t="s">
        <v>114</v>
      </c>
      <c r="C27" s="57">
        <v>1</v>
      </c>
    </row>
    <row r="28" spans="1:3" ht="15" customHeight="1">
      <c r="A28" s="41">
        <v>25</v>
      </c>
      <c r="B28" s="59" t="s">
        <v>12</v>
      </c>
      <c r="C28" s="60">
        <v>1</v>
      </c>
    </row>
    <row r="29" spans="1:3" ht="15" customHeight="1">
      <c r="A29" s="52">
        <v>26</v>
      </c>
      <c r="B29" s="53" t="s">
        <v>248</v>
      </c>
      <c r="C29" s="57">
        <v>1</v>
      </c>
    </row>
    <row r="30" spans="1:3" ht="15" customHeight="1">
      <c r="A30" s="52">
        <v>27</v>
      </c>
      <c r="B30" s="53" t="s">
        <v>245</v>
      </c>
      <c r="C30" s="57">
        <v>1</v>
      </c>
    </row>
    <row r="31" spans="1:3" ht="15" customHeight="1">
      <c r="A31" s="54">
        <v>28</v>
      </c>
      <c r="B31" s="55" t="s">
        <v>285</v>
      </c>
      <c r="C31" s="58">
        <v>1</v>
      </c>
    </row>
    <row r="32" ht="12.75">
      <c r="C32" s="4">
        <f>SUM(C4:C31)</f>
        <v>114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2010-09-15T08:46:23Z</dcterms:modified>
  <cp:category/>
  <cp:version/>
  <cp:contentType/>
  <cp:contentStatus/>
</cp:coreProperties>
</file>