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'Individuale'!$A$3:$I$110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<sst xmlns="http://schemas.openxmlformats.org/spreadsheetml/2006/main" count="478" uniqueCount="249">
  <si>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</si>
  <si>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</si>
  <si>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</si>
  <si>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</si>
  <si>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</si>
  <si>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</si>
  <si>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</si>
  <si>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</si>
  <si>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</si>
  <si>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</si>
  <si>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</si>
  <si>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 xml:space="preserve">IVANYUK          </t>
  </si>
  <si>
    <t xml:space="preserve">OLEH           </t>
  </si>
  <si>
    <t>S/M</t>
  </si>
  <si>
    <t xml:space="preserve">A.S.D. RUNNING EVOLUTION    </t>
  </si>
  <si>
    <t xml:space="preserve">ROMANO           </t>
  </si>
  <si>
    <t xml:space="preserve">MARCO          </t>
  </si>
  <si>
    <t xml:space="preserve">RCF - RUNNING CLUB FUTURA   </t>
  </si>
  <si>
    <t xml:space="preserve">SOUFYANE         </t>
  </si>
  <si>
    <t xml:space="preserve">EL FADIL       </t>
  </si>
  <si>
    <t xml:space="preserve">PAPOCCIA         </t>
  </si>
  <si>
    <t xml:space="preserve">DIEGO          </t>
  </si>
  <si>
    <t>MM35</t>
  </si>
  <si>
    <t xml:space="preserve">POD. AMATORI MOROLO         </t>
  </si>
  <si>
    <t xml:space="preserve">PIACENTINI       </t>
  </si>
  <si>
    <t xml:space="preserve">UMBERTINO      </t>
  </si>
  <si>
    <t xml:space="preserve">COLLEFERRO ATLETICA         </t>
  </si>
  <si>
    <t xml:space="preserve">VENDITTI         </t>
  </si>
  <si>
    <t xml:space="preserve">ROMEO          </t>
  </si>
  <si>
    <t>MM40</t>
  </si>
  <si>
    <t xml:space="preserve">LATINA RUNNERS              </t>
  </si>
  <si>
    <t xml:space="preserve">GIROLAMI         </t>
  </si>
  <si>
    <t xml:space="preserve">GRAVINA          </t>
  </si>
  <si>
    <t xml:space="preserve">BRUNO          </t>
  </si>
  <si>
    <t xml:space="preserve">COIA             </t>
  </si>
  <si>
    <t xml:space="preserve">ANTONIO        </t>
  </si>
  <si>
    <t>MM45</t>
  </si>
  <si>
    <t xml:space="preserve">A.S.D. POD. AVIS PRIVERNO   </t>
  </si>
  <si>
    <t xml:space="preserve">TASI             </t>
  </si>
  <si>
    <t xml:space="preserve">ILIR           </t>
  </si>
  <si>
    <t xml:space="preserve">MATTACOLA        </t>
  </si>
  <si>
    <t xml:space="preserve">GIOVANNI       </t>
  </si>
  <si>
    <t xml:space="preserve">POD. FISIOSPORT             </t>
  </si>
  <si>
    <t xml:space="preserve">MERCURI          </t>
  </si>
  <si>
    <t xml:space="preserve">ENRICO         </t>
  </si>
  <si>
    <t xml:space="preserve">VILLANI          </t>
  </si>
  <si>
    <t xml:space="preserve">FABRIZIO       </t>
  </si>
  <si>
    <t xml:space="preserve">CSI FROSINONE               </t>
  </si>
  <si>
    <t xml:space="preserve">SORDILLI         </t>
  </si>
  <si>
    <t xml:space="preserve">ANGELETTO      </t>
  </si>
  <si>
    <t>MM50</t>
  </si>
  <si>
    <t xml:space="preserve">ASD ATLETICA ARCE           </t>
  </si>
  <si>
    <t xml:space="preserve">SALVATI          </t>
  </si>
  <si>
    <t xml:space="preserve">ANGELO         </t>
  </si>
  <si>
    <t xml:space="preserve">POD. ORO FANTASY            </t>
  </si>
  <si>
    <t xml:space="preserve">FRAIOLI          </t>
  </si>
  <si>
    <t xml:space="preserve">MARIO          </t>
  </si>
  <si>
    <t xml:space="preserve">A.S.D. POL. CIOCIARA A.FAVA </t>
  </si>
  <si>
    <t xml:space="preserve">BATTISTA         </t>
  </si>
  <si>
    <t xml:space="preserve">DOMENICO       </t>
  </si>
  <si>
    <t xml:space="preserve">ATL. COMO                   </t>
  </si>
  <si>
    <t xml:space="preserve">HALASZ           </t>
  </si>
  <si>
    <t xml:space="preserve">GEZA           </t>
  </si>
  <si>
    <t>AM</t>
  </si>
  <si>
    <t xml:space="preserve">ASD POLISPORTIVA NAMASTE'   </t>
  </si>
  <si>
    <t xml:space="preserve">MASTRACCO        </t>
  </si>
  <si>
    <t xml:space="preserve">ATL. ALATRI 2001 I CICLOPI  </t>
  </si>
  <si>
    <t xml:space="preserve">MENENTI          </t>
  </si>
  <si>
    <t xml:space="preserve">MAURO          </t>
  </si>
  <si>
    <t xml:space="preserve">MAZZA            </t>
  </si>
  <si>
    <t xml:space="preserve">LUIGI          </t>
  </si>
  <si>
    <t xml:space="preserve">LAILA          </t>
  </si>
  <si>
    <t>S/F</t>
  </si>
  <si>
    <t xml:space="preserve">ATL. STUDENTESCA CA.RI.RI.  </t>
  </si>
  <si>
    <t xml:space="preserve">COLALUCA         </t>
  </si>
  <si>
    <t xml:space="preserve">SERGIO         </t>
  </si>
  <si>
    <t>MM55</t>
  </si>
  <si>
    <t xml:space="preserve">SIMMEL COLLEFERRO           </t>
  </si>
  <si>
    <t xml:space="preserve">OI               </t>
  </si>
  <si>
    <t xml:space="preserve">VITTORIO       </t>
  </si>
  <si>
    <t xml:space="preserve">CASO             </t>
  </si>
  <si>
    <t xml:space="preserve">GAETANO        </t>
  </si>
  <si>
    <t xml:space="preserve">BERENGHI         </t>
  </si>
  <si>
    <t xml:space="preserve">ANDREA         </t>
  </si>
  <si>
    <t xml:space="preserve">CORSO            </t>
  </si>
  <si>
    <t xml:space="preserve">VINCENZO       </t>
  </si>
  <si>
    <t xml:space="preserve">SABIA            </t>
  </si>
  <si>
    <t xml:space="preserve">LUCA           </t>
  </si>
  <si>
    <t xml:space="preserve">BOTTONI          </t>
  </si>
  <si>
    <t xml:space="preserve">CAPRARO          </t>
  </si>
  <si>
    <t xml:space="preserve">GUGLIELMO      </t>
  </si>
  <si>
    <t xml:space="preserve">POLI GOLFO                  </t>
  </si>
  <si>
    <t xml:space="preserve">MERLINO          </t>
  </si>
  <si>
    <t xml:space="preserve">ROLANDO        </t>
  </si>
  <si>
    <t xml:space="preserve">LAURI            </t>
  </si>
  <si>
    <t xml:space="preserve">MIZZONI          </t>
  </si>
  <si>
    <t xml:space="preserve">MICHELE        </t>
  </si>
  <si>
    <t xml:space="preserve">MALANDRUCCO      </t>
  </si>
  <si>
    <t xml:space="preserve">PIERINO        </t>
  </si>
  <si>
    <t xml:space="preserve">CAMPOLI          </t>
  </si>
  <si>
    <t xml:space="preserve">SILVIO         </t>
  </si>
  <si>
    <t xml:space="preserve">DERIU            </t>
  </si>
  <si>
    <t xml:space="preserve">AGOSTINO       </t>
  </si>
  <si>
    <t xml:space="preserve">GIGLI            </t>
  </si>
  <si>
    <t xml:space="preserve">CRISTIAN       </t>
  </si>
  <si>
    <t xml:space="preserve">ASD PALESTRINA RUNNING      </t>
  </si>
  <si>
    <t xml:space="preserve">RISPOLI          </t>
  </si>
  <si>
    <t xml:space="preserve">FEDERICO       </t>
  </si>
  <si>
    <t xml:space="preserve">BERNARDELLI      </t>
  </si>
  <si>
    <t xml:space="preserve">DANIELE        </t>
  </si>
  <si>
    <t xml:space="preserve">SORA RUNNERS CLUB           </t>
  </si>
  <si>
    <t xml:space="preserve">COCULO           </t>
  </si>
  <si>
    <t xml:space="preserve">MASSIMO        </t>
  </si>
  <si>
    <t xml:space="preserve">MINGHELLA        </t>
  </si>
  <si>
    <t xml:space="preserve">PANICCIA         </t>
  </si>
  <si>
    <t xml:space="preserve">PALMERINO      </t>
  </si>
  <si>
    <t xml:space="preserve">MORGIA           </t>
  </si>
  <si>
    <t xml:space="preserve">PIERO          </t>
  </si>
  <si>
    <t xml:space="preserve">C.S.A.IN. FROSINONE         </t>
  </si>
  <si>
    <t xml:space="preserve">RUZZA            </t>
  </si>
  <si>
    <t xml:space="preserve">IRENE          </t>
  </si>
  <si>
    <t>AF</t>
  </si>
  <si>
    <t xml:space="preserve">POL. ATLETICA CEPRANO       </t>
  </si>
  <si>
    <t xml:space="preserve">ANTONUCCI        </t>
  </si>
  <si>
    <t xml:space="preserve">LUCIANO        </t>
  </si>
  <si>
    <t xml:space="preserve">LAUTIERO         </t>
  </si>
  <si>
    <t xml:space="preserve">CIRO           </t>
  </si>
  <si>
    <t xml:space="preserve">CONTENTA         </t>
  </si>
  <si>
    <t xml:space="preserve">ANTONINO       </t>
  </si>
  <si>
    <t xml:space="preserve">GAGLIARDUCCI     </t>
  </si>
  <si>
    <t>MM60</t>
  </si>
  <si>
    <t xml:space="preserve">DI BENEDETTO     </t>
  </si>
  <si>
    <t xml:space="preserve">FAUSTO         </t>
  </si>
  <si>
    <t xml:space="preserve">ARCESE           </t>
  </si>
  <si>
    <t xml:space="preserve">ERMANNO        </t>
  </si>
  <si>
    <t xml:space="preserve">LEONCINI         </t>
  </si>
  <si>
    <t xml:space="preserve">PATRIZIA       </t>
  </si>
  <si>
    <t>MF45</t>
  </si>
  <si>
    <t xml:space="preserve">BELLARDINI       </t>
  </si>
  <si>
    <t xml:space="preserve">GUIDO          </t>
  </si>
  <si>
    <t xml:space="preserve">BAUCO            </t>
  </si>
  <si>
    <t xml:space="preserve">ROBERTO        </t>
  </si>
  <si>
    <t xml:space="preserve">SALVATELLI       </t>
  </si>
  <si>
    <t xml:space="preserve">LUCIO          </t>
  </si>
  <si>
    <t xml:space="preserve">GIOVANNI SCAVO 2000 ATL.    </t>
  </si>
  <si>
    <t xml:space="preserve">BOCCIA           </t>
  </si>
  <si>
    <t xml:space="preserve">BRIZZI           </t>
  </si>
  <si>
    <t xml:space="preserve">ALBERTO        </t>
  </si>
  <si>
    <t xml:space="preserve">BUFALINI         </t>
  </si>
  <si>
    <t xml:space="preserve">PALLANTE         </t>
  </si>
  <si>
    <t xml:space="preserve">GIANFRANCO     </t>
  </si>
  <si>
    <t xml:space="preserve">IABONI           </t>
  </si>
  <si>
    <t xml:space="preserve">ARMANDO        </t>
  </si>
  <si>
    <t>MM65</t>
  </si>
  <si>
    <t xml:space="preserve">FIAMME GIALLE G. SIMONI     </t>
  </si>
  <si>
    <t xml:space="preserve">SANNA            </t>
  </si>
  <si>
    <t xml:space="preserve">SALVATORE      </t>
  </si>
  <si>
    <t xml:space="preserve">A.S.D. ATL. CECCANO UISP    </t>
  </si>
  <si>
    <t xml:space="preserve">COLAIACOMO       </t>
  </si>
  <si>
    <t xml:space="preserve">STELVIO        </t>
  </si>
  <si>
    <t xml:space="preserve">RAPONI           </t>
  </si>
  <si>
    <t xml:space="preserve">CESARE         </t>
  </si>
  <si>
    <t xml:space="preserve">PELLICCIOTTA     </t>
  </si>
  <si>
    <t xml:space="preserve">CSI CIVITAVECCHIA           </t>
  </si>
  <si>
    <t xml:space="preserve">IMPERIOLI        </t>
  </si>
  <si>
    <t xml:space="preserve">VALERIANO      </t>
  </si>
  <si>
    <t xml:space="preserve">VINCENZI         </t>
  </si>
  <si>
    <t xml:space="preserve">CELLITTI         </t>
  </si>
  <si>
    <t xml:space="preserve">ALFONSO        </t>
  </si>
  <si>
    <t xml:space="preserve">FRANCHINI        </t>
  </si>
  <si>
    <t xml:space="preserve">CLAUDIO        </t>
  </si>
  <si>
    <t xml:space="preserve">BRIGANTI         </t>
  </si>
  <si>
    <t xml:space="preserve">FROSONI          </t>
  </si>
  <si>
    <t xml:space="preserve">FABIO          </t>
  </si>
  <si>
    <t xml:space="preserve">BIFERA           </t>
  </si>
  <si>
    <t xml:space="preserve">TIZIANA        </t>
  </si>
  <si>
    <t>MF35</t>
  </si>
  <si>
    <t xml:space="preserve">APROCIS RUNNERS TEAM        </t>
  </si>
  <si>
    <t xml:space="preserve">GRANDE           </t>
  </si>
  <si>
    <t xml:space="preserve">PFIZER ITALIA RUNNING TEAM  </t>
  </si>
  <si>
    <t xml:space="preserve">MICOZZI          </t>
  </si>
  <si>
    <t xml:space="preserve">G.M.S. SUBIACO              </t>
  </si>
  <si>
    <t xml:space="preserve">ANNA MARIA     </t>
  </si>
  <si>
    <t xml:space="preserve">CATRACCHIA       </t>
  </si>
  <si>
    <t xml:space="preserve">LEONELLO       </t>
  </si>
  <si>
    <t xml:space="preserve">VITOZZI          </t>
  </si>
  <si>
    <t xml:space="preserve">SANDRO         </t>
  </si>
  <si>
    <t xml:space="preserve">NERI             </t>
  </si>
  <si>
    <t xml:space="preserve">IACOVACCI        </t>
  </si>
  <si>
    <t xml:space="preserve">USD VALLECORSA              </t>
  </si>
  <si>
    <t xml:space="preserve">SCHIAVI          </t>
  </si>
  <si>
    <t xml:space="preserve">MAROZZA          </t>
  </si>
  <si>
    <t xml:space="preserve">DI FELICE        </t>
  </si>
  <si>
    <t xml:space="preserve">RADICIOLI        </t>
  </si>
  <si>
    <t xml:space="preserve">TODI             </t>
  </si>
  <si>
    <t xml:space="preserve">VALERIA        </t>
  </si>
  <si>
    <t xml:space="preserve">CARBONE          </t>
  </si>
  <si>
    <t xml:space="preserve">LIBERATORI       </t>
  </si>
  <si>
    <t xml:space="preserve">DARIO          </t>
  </si>
  <si>
    <t xml:space="preserve">RUNNERS CLUB ANAGNI         </t>
  </si>
  <si>
    <t xml:space="preserve">CELLUZZI         </t>
  </si>
  <si>
    <t xml:space="preserve">GERMANI          </t>
  </si>
  <si>
    <t xml:space="preserve">LANZI            </t>
  </si>
  <si>
    <t xml:space="preserve">EMANUELA       </t>
  </si>
  <si>
    <t>P/F</t>
  </si>
  <si>
    <t xml:space="preserve">GRECI            </t>
  </si>
  <si>
    <t xml:space="preserve">SPOLETINI        </t>
  </si>
  <si>
    <t xml:space="preserve">COLLACCHI        </t>
  </si>
  <si>
    <t xml:space="preserve">LANDO          </t>
  </si>
  <si>
    <t xml:space="preserve">ANGELINI         </t>
  </si>
  <si>
    <t xml:space="preserve">LINO           </t>
  </si>
  <si>
    <t xml:space="preserve">BOUDEN           </t>
  </si>
  <si>
    <t xml:space="preserve">FATHIA         </t>
  </si>
  <si>
    <t>MF50</t>
  </si>
  <si>
    <t xml:space="preserve">ROSI             </t>
  </si>
  <si>
    <t xml:space="preserve">SONIA          </t>
  </si>
  <si>
    <t>MF40</t>
  </si>
  <si>
    <t xml:space="preserve">BARBATI          </t>
  </si>
  <si>
    <t xml:space="preserve">UMBERTO        </t>
  </si>
  <si>
    <t xml:space="preserve">ASD TEAM RUNNERS BARONIA    </t>
  </si>
  <si>
    <t xml:space="preserve">CENNAMO          </t>
  </si>
  <si>
    <t>MM70</t>
  </si>
  <si>
    <t xml:space="preserve">A.S.D. NAPOLI NORD MARATHON </t>
  </si>
  <si>
    <t xml:space="preserve">INCITTI          </t>
  </si>
  <si>
    <t>MM75</t>
  </si>
  <si>
    <t xml:space="preserve">CATALDI          </t>
  </si>
  <si>
    <t xml:space="preserve">MANCINI          </t>
  </si>
  <si>
    <t xml:space="preserve">ROSA MARIA     </t>
  </si>
  <si>
    <t xml:space="preserve">MOSCATELLI       </t>
  </si>
  <si>
    <t xml:space="preserve">MASSIMILIANO   </t>
  </si>
  <si>
    <t xml:space="preserve">A.S.D. ENEA                 </t>
  </si>
  <si>
    <t xml:space="preserve">PERSICO          </t>
  </si>
  <si>
    <t xml:space="preserve">EMILIO         </t>
  </si>
  <si>
    <t xml:space="preserve">ATL. FROSINONE              </t>
  </si>
  <si>
    <t xml:space="preserve">ZINGARETTI       </t>
  </si>
  <si>
    <t xml:space="preserve">CINZIA         </t>
  </si>
  <si>
    <t xml:space="preserve">BIELLO           </t>
  </si>
  <si>
    <t xml:space="preserve">GIULIO         </t>
  </si>
  <si>
    <t xml:space="preserve">SIDARI           </t>
  </si>
  <si>
    <t xml:space="preserve">MARACCHIONI      </t>
  </si>
  <si>
    <t xml:space="preserve">ROSELLA        </t>
  </si>
  <si>
    <t xml:space="preserve">AGOMERI          </t>
  </si>
  <si>
    <t xml:space="preserve">DANTE          </t>
  </si>
  <si>
    <t xml:space="preserve">CELLETTI         </t>
  </si>
  <si>
    <t xml:space="preserve">VICARO           </t>
  </si>
  <si>
    <t xml:space="preserve">GIANNI         </t>
  </si>
  <si>
    <t xml:space="preserve">A.S.D. ATL. SETINA          </t>
  </si>
  <si>
    <t>Corsa dei Quattro Campanili</t>
  </si>
  <si>
    <t xml:space="preserve"> Supino (FR) Italia - Domenica 20/09/2009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</si>
</sst>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21" fontId="0" fillId="0" borderId="7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2" t="s">
        <v>247</v>
      </c>
      <c r="B1" s="32"/>
      <c r="C1" s="32"/>
      <c r="D1" s="32"/>
      <c r="E1" s="32"/>
      <c r="F1" s="32"/>
      <c r="G1" s="33"/>
      <c r="H1" s="33"/>
      <c r="I1" s="33"/>
    </row>
    <row r="2" spans="1:9" ht="24.75" customHeight="1" thickBot="1">
      <c r="A2" s="34" t="s">
        <v>248</v>
      </c>
      <c r="B2" s="35"/>
      <c r="C2" s="35"/>
      <c r="D2" s="35"/>
      <c r="E2" s="35"/>
      <c r="F2" s="35"/>
      <c r="G2" s="36"/>
      <c r="H2" s="6" t="s">
        <v>0</v>
      </c>
      <c r="I2" s="7">
        <v>9.3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16">
        <v>1</v>
      </c>
      <c r="B4" s="43" t="s">
        <v>11</v>
      </c>
      <c r="C4" s="43" t="s">
        <v>12</v>
      </c>
      <c r="D4" s="17" t="s">
        <v>13</v>
      </c>
      <c r="E4" s="43" t="s">
        <v>14</v>
      </c>
      <c r="F4" s="44">
        <v>0.021354166666666664</v>
      </c>
      <c r="G4" s="17" t="str">
        <f aca="true" t="shared" si="0" ref="G4:G67">TEXT(INT((HOUR(F4)*3600+MINUTE(F4)*60+SECOND(F4))/$I$2/60),"0")&amp;"."&amp;TEXT(MOD((HOUR(F4)*3600+MINUTE(F4)*60+SECOND(F4))/$I$2,60),"00")&amp;"/km"</f>
        <v>3.18/km</v>
      </c>
      <c r="H4" s="18">
        <f aca="true" t="shared" si="1" ref="H4:H31">F4-$F$4</f>
        <v>0</v>
      </c>
      <c r="I4" s="18">
        <f>F4-INDEX($F$4:$F$110,MATCH(D4,$D$4:$D$110,0))</f>
        <v>0</v>
      </c>
    </row>
    <row r="5" spans="1:9" s="1" customFormat="1" ht="15" customHeight="1">
      <c r="A5" s="19">
        <v>2</v>
      </c>
      <c r="B5" s="22" t="s">
        <v>15</v>
      </c>
      <c r="C5" s="22" t="s">
        <v>16</v>
      </c>
      <c r="D5" s="20" t="s">
        <v>13</v>
      </c>
      <c r="E5" s="22" t="s">
        <v>17</v>
      </c>
      <c r="F5" s="45">
        <v>0.021747685185185186</v>
      </c>
      <c r="G5" s="20" t="str">
        <f t="shared" si="0"/>
        <v>3.22/km</v>
      </c>
      <c r="H5" s="21">
        <f t="shared" si="1"/>
        <v>0.0003935185185185222</v>
      </c>
      <c r="I5" s="21">
        <f>F5-INDEX($F$4:$F$110,MATCH(D5,$D$4:$D$110,0))</f>
        <v>0.0003935185185185222</v>
      </c>
    </row>
    <row r="6" spans="1:9" s="1" customFormat="1" ht="15" customHeight="1">
      <c r="A6" s="19">
        <v>3</v>
      </c>
      <c r="B6" s="22" t="s">
        <v>18</v>
      </c>
      <c r="C6" s="22" t="s">
        <v>19</v>
      </c>
      <c r="D6" s="20" t="s">
        <v>13</v>
      </c>
      <c r="E6" s="22" t="s">
        <v>17</v>
      </c>
      <c r="F6" s="45">
        <v>0.0221875</v>
      </c>
      <c r="G6" s="20" t="str">
        <f t="shared" si="0"/>
        <v>3.26/km</v>
      </c>
      <c r="H6" s="21">
        <f t="shared" si="1"/>
        <v>0.0008333333333333352</v>
      </c>
      <c r="I6" s="21">
        <f>F6-INDEX($F$4:$F$110,MATCH(D6,$D$4:$D$110,0))</f>
        <v>0.0008333333333333352</v>
      </c>
    </row>
    <row r="7" spans="1:9" s="1" customFormat="1" ht="15" customHeight="1">
      <c r="A7" s="19">
        <v>4</v>
      </c>
      <c r="B7" s="22" t="s">
        <v>20</v>
      </c>
      <c r="C7" s="22" t="s">
        <v>21</v>
      </c>
      <c r="D7" s="20" t="s">
        <v>22</v>
      </c>
      <c r="E7" s="22" t="s">
        <v>23</v>
      </c>
      <c r="F7" s="45">
        <v>0.022789351851851852</v>
      </c>
      <c r="G7" s="20" t="str">
        <f t="shared" si="0"/>
        <v>3.32/km</v>
      </c>
      <c r="H7" s="21">
        <f t="shared" si="1"/>
        <v>0.0014351851851851886</v>
      </c>
      <c r="I7" s="21">
        <f>F7-INDEX($F$4:$F$110,MATCH(D7,$D$4:$D$110,0))</f>
        <v>0</v>
      </c>
    </row>
    <row r="8" spans="1:9" s="1" customFormat="1" ht="15" customHeight="1">
      <c r="A8" s="19">
        <v>5</v>
      </c>
      <c r="B8" s="22" t="s">
        <v>24</v>
      </c>
      <c r="C8" s="22" t="s">
        <v>25</v>
      </c>
      <c r="D8" s="20" t="s">
        <v>13</v>
      </c>
      <c r="E8" s="22" t="s">
        <v>26</v>
      </c>
      <c r="F8" s="45">
        <v>0.023483796296296298</v>
      </c>
      <c r="G8" s="20" t="str">
        <f t="shared" si="0"/>
        <v>3.38/km</v>
      </c>
      <c r="H8" s="21">
        <f t="shared" si="1"/>
        <v>0.002129629629629634</v>
      </c>
      <c r="I8" s="21">
        <f>F8-INDEX($F$4:$F$110,MATCH(D8,$D$4:$D$110,0))</f>
        <v>0.002129629629629634</v>
      </c>
    </row>
    <row r="9" spans="1:9" s="1" customFormat="1" ht="15" customHeight="1">
      <c r="A9" s="19">
        <v>6</v>
      </c>
      <c r="B9" s="22" t="s">
        <v>27</v>
      </c>
      <c r="C9" s="22" t="s">
        <v>28</v>
      </c>
      <c r="D9" s="20" t="s">
        <v>29</v>
      </c>
      <c r="E9" s="22" t="s">
        <v>30</v>
      </c>
      <c r="F9" s="45">
        <v>0.023993055555555556</v>
      </c>
      <c r="G9" s="20" t="str">
        <f t="shared" si="0"/>
        <v>3.43/km</v>
      </c>
      <c r="H9" s="21">
        <f t="shared" si="1"/>
        <v>0.002638888888888892</v>
      </c>
      <c r="I9" s="21">
        <f>F9-INDEX($F$4:$F$110,MATCH(D9,$D$4:$D$110,0))</f>
        <v>0</v>
      </c>
    </row>
    <row r="10" spans="1:9" s="1" customFormat="1" ht="15" customHeight="1">
      <c r="A10" s="19">
        <v>7</v>
      </c>
      <c r="B10" s="22" t="s">
        <v>31</v>
      </c>
      <c r="C10" s="22" t="s">
        <v>16</v>
      </c>
      <c r="D10" s="20" t="s">
        <v>13</v>
      </c>
      <c r="E10" s="22" t="s">
        <v>26</v>
      </c>
      <c r="F10" s="45">
        <v>0.024340277777777777</v>
      </c>
      <c r="G10" s="20" t="str">
        <f t="shared" si="0"/>
        <v>3.46/km</v>
      </c>
      <c r="H10" s="21">
        <f t="shared" si="1"/>
        <v>0.002986111111111113</v>
      </c>
      <c r="I10" s="21">
        <f>F10-INDEX($F$4:$F$110,MATCH(D10,$D$4:$D$110,0))</f>
        <v>0.002986111111111113</v>
      </c>
    </row>
    <row r="11" spans="1:9" s="1" customFormat="1" ht="15" customHeight="1">
      <c r="A11" s="19">
        <v>8</v>
      </c>
      <c r="B11" s="22" t="s">
        <v>32</v>
      </c>
      <c r="C11" s="22" t="s">
        <v>33</v>
      </c>
      <c r="D11" s="20" t="s">
        <v>13</v>
      </c>
      <c r="E11" s="22" t="s">
        <v>26</v>
      </c>
      <c r="F11" s="45">
        <v>0.024513888888888887</v>
      </c>
      <c r="G11" s="20" t="str">
        <f t="shared" si="0"/>
        <v>3.48/km</v>
      </c>
      <c r="H11" s="21">
        <f t="shared" si="1"/>
        <v>0.0031597222222222235</v>
      </c>
      <c r="I11" s="21">
        <f>F11-INDEX($F$4:$F$110,MATCH(D11,$D$4:$D$110,0))</f>
        <v>0.0031597222222222235</v>
      </c>
    </row>
    <row r="12" spans="1:9" s="1" customFormat="1" ht="15" customHeight="1">
      <c r="A12" s="19">
        <v>9</v>
      </c>
      <c r="B12" s="22" t="s">
        <v>34</v>
      </c>
      <c r="C12" s="22" t="s">
        <v>35</v>
      </c>
      <c r="D12" s="20" t="s">
        <v>36</v>
      </c>
      <c r="E12" s="22" t="s">
        <v>37</v>
      </c>
      <c r="F12" s="45">
        <v>0.024814814814814817</v>
      </c>
      <c r="G12" s="20" t="str">
        <f t="shared" si="0"/>
        <v>3.51/km</v>
      </c>
      <c r="H12" s="21">
        <f t="shared" si="1"/>
        <v>0.0034606481481481537</v>
      </c>
      <c r="I12" s="21">
        <f>F12-INDEX($F$4:$F$110,MATCH(D12,$D$4:$D$110,0))</f>
        <v>0</v>
      </c>
    </row>
    <row r="13" spans="1:9" s="1" customFormat="1" ht="15" customHeight="1">
      <c r="A13" s="19">
        <v>10</v>
      </c>
      <c r="B13" s="22" t="s">
        <v>38</v>
      </c>
      <c r="C13" s="22" t="s">
        <v>39</v>
      </c>
      <c r="D13" s="20" t="s">
        <v>22</v>
      </c>
      <c r="E13" s="22" t="s">
        <v>26</v>
      </c>
      <c r="F13" s="45">
        <v>0.02497685185185185</v>
      </c>
      <c r="G13" s="20" t="str">
        <f t="shared" si="0"/>
        <v>3.52/km</v>
      </c>
      <c r="H13" s="21">
        <f t="shared" si="1"/>
        <v>0.003622685185185187</v>
      </c>
      <c r="I13" s="21">
        <f>F13-INDEX($F$4:$F$110,MATCH(D13,$D$4:$D$110,0))</f>
        <v>0.0021874999999999985</v>
      </c>
    </row>
    <row r="14" spans="1:9" s="1" customFormat="1" ht="15" customHeight="1">
      <c r="A14" s="19">
        <v>11</v>
      </c>
      <c r="B14" s="22" t="s">
        <v>40</v>
      </c>
      <c r="C14" s="22" t="s">
        <v>41</v>
      </c>
      <c r="D14" s="20" t="s">
        <v>36</v>
      </c>
      <c r="E14" s="22" t="s">
        <v>42</v>
      </c>
      <c r="F14" s="45">
        <v>0.025034722222222222</v>
      </c>
      <c r="G14" s="20" t="str">
        <f t="shared" si="0"/>
        <v>3.53/km</v>
      </c>
      <c r="H14" s="21">
        <f t="shared" si="1"/>
        <v>0.0036805555555555584</v>
      </c>
      <c r="I14" s="21">
        <f>F14-INDEX($F$4:$F$110,MATCH(D14,$D$4:$D$110,0))</f>
        <v>0.00021990740740740478</v>
      </c>
    </row>
    <row r="15" spans="1:9" s="1" customFormat="1" ht="15" customHeight="1">
      <c r="A15" s="19">
        <v>12</v>
      </c>
      <c r="B15" s="22" t="s">
        <v>43</v>
      </c>
      <c r="C15" s="22" t="s">
        <v>44</v>
      </c>
      <c r="D15" s="20" t="s">
        <v>36</v>
      </c>
      <c r="E15" s="22" t="s">
        <v>42</v>
      </c>
      <c r="F15" s="45">
        <v>0.025567129629629634</v>
      </c>
      <c r="G15" s="20" t="str">
        <f t="shared" si="0"/>
        <v>3.58/km</v>
      </c>
      <c r="H15" s="21">
        <f t="shared" si="1"/>
        <v>0.00421296296296297</v>
      </c>
      <c r="I15" s="21">
        <f>F15-INDEX($F$4:$F$110,MATCH(D15,$D$4:$D$110,0))</f>
        <v>0.0007523148148148168</v>
      </c>
    </row>
    <row r="16" spans="1:9" s="1" customFormat="1" ht="15" customHeight="1">
      <c r="A16" s="19">
        <v>13</v>
      </c>
      <c r="B16" s="22" t="s">
        <v>45</v>
      </c>
      <c r="C16" s="22" t="s">
        <v>46</v>
      </c>
      <c r="D16" s="20" t="s">
        <v>22</v>
      </c>
      <c r="E16" s="22" t="s">
        <v>47</v>
      </c>
      <c r="F16" s="45">
        <v>0.02560185185185185</v>
      </c>
      <c r="G16" s="20" t="str">
        <f t="shared" si="0"/>
        <v>3.58/km</v>
      </c>
      <c r="H16" s="21">
        <f t="shared" si="1"/>
        <v>0.004247685185185188</v>
      </c>
      <c r="I16" s="21">
        <f>F16-INDEX($F$4:$F$110,MATCH(D16,$D$4:$D$110,0))</f>
        <v>0.002812499999999999</v>
      </c>
    </row>
    <row r="17" spans="1:9" s="1" customFormat="1" ht="15" customHeight="1">
      <c r="A17" s="19">
        <v>14</v>
      </c>
      <c r="B17" s="22" t="s">
        <v>48</v>
      </c>
      <c r="C17" s="22" t="s">
        <v>49</v>
      </c>
      <c r="D17" s="20" t="s">
        <v>50</v>
      </c>
      <c r="E17" s="22" t="s">
        <v>51</v>
      </c>
      <c r="F17" s="45">
        <v>0.025648148148148146</v>
      </c>
      <c r="G17" s="20" t="str">
        <f t="shared" si="0"/>
        <v>3.58/km</v>
      </c>
      <c r="H17" s="21">
        <f t="shared" si="1"/>
        <v>0.004293981481481482</v>
      </c>
      <c r="I17" s="21">
        <f>F17-INDEX($F$4:$F$110,MATCH(D17,$D$4:$D$110,0))</f>
        <v>0</v>
      </c>
    </row>
    <row r="18" spans="1:9" s="1" customFormat="1" ht="15" customHeight="1">
      <c r="A18" s="19">
        <v>15</v>
      </c>
      <c r="B18" s="22" t="s">
        <v>52</v>
      </c>
      <c r="C18" s="22" t="s">
        <v>53</v>
      </c>
      <c r="D18" s="20" t="s">
        <v>29</v>
      </c>
      <c r="E18" s="22" t="s">
        <v>54</v>
      </c>
      <c r="F18" s="45">
        <v>0.025810185185185183</v>
      </c>
      <c r="G18" s="20" t="str">
        <f t="shared" si="0"/>
        <v>3.60/km</v>
      </c>
      <c r="H18" s="21">
        <f t="shared" si="1"/>
        <v>0.004456018518518519</v>
      </c>
      <c r="I18" s="21">
        <f>F18-INDEX($F$4:$F$110,MATCH(D18,$D$4:$D$110,0))</f>
        <v>0.0018171296296296269</v>
      </c>
    </row>
    <row r="19" spans="1:9" s="1" customFormat="1" ht="15" customHeight="1">
      <c r="A19" s="19">
        <v>16</v>
      </c>
      <c r="B19" s="22" t="s">
        <v>55</v>
      </c>
      <c r="C19" s="22" t="s">
        <v>56</v>
      </c>
      <c r="D19" s="20" t="s">
        <v>36</v>
      </c>
      <c r="E19" s="22" t="s">
        <v>57</v>
      </c>
      <c r="F19" s="45">
        <v>0.026006944444444447</v>
      </c>
      <c r="G19" s="20" t="str">
        <f t="shared" si="0"/>
        <v>4.02/km</v>
      </c>
      <c r="H19" s="21">
        <f t="shared" si="1"/>
        <v>0.0046527777777777835</v>
      </c>
      <c r="I19" s="21">
        <f>F19-INDEX($F$4:$F$110,MATCH(D19,$D$4:$D$110,0))</f>
        <v>0.0011921296296296298</v>
      </c>
    </row>
    <row r="20" spans="1:9" s="1" customFormat="1" ht="15" customHeight="1">
      <c r="A20" s="19">
        <v>17</v>
      </c>
      <c r="B20" s="22" t="s">
        <v>58</v>
      </c>
      <c r="C20" s="22" t="s">
        <v>59</v>
      </c>
      <c r="D20" s="20" t="s">
        <v>36</v>
      </c>
      <c r="E20" s="22" t="s">
        <v>60</v>
      </c>
      <c r="F20" s="45">
        <v>0.026099537037037036</v>
      </c>
      <c r="G20" s="20" t="str">
        <f t="shared" si="0"/>
        <v>4.02/km</v>
      </c>
      <c r="H20" s="21">
        <f t="shared" si="1"/>
        <v>0.004745370370370372</v>
      </c>
      <c r="I20" s="21">
        <f>F20-INDEX($F$4:$F$110,MATCH(D20,$D$4:$D$110,0))</f>
        <v>0.0012847222222222184</v>
      </c>
    </row>
    <row r="21" spans="1:9" s="1" customFormat="1" ht="15" customHeight="1">
      <c r="A21" s="19">
        <v>18</v>
      </c>
      <c r="B21" s="22" t="s">
        <v>61</v>
      </c>
      <c r="C21" s="22" t="s">
        <v>62</v>
      </c>
      <c r="D21" s="20" t="s">
        <v>63</v>
      </c>
      <c r="E21" s="22" t="s">
        <v>64</v>
      </c>
      <c r="F21" s="45">
        <v>0.02625</v>
      </c>
      <c r="G21" s="20" t="str">
        <f t="shared" si="0"/>
        <v>4.04/km</v>
      </c>
      <c r="H21" s="21">
        <f t="shared" si="1"/>
        <v>0.004895833333333335</v>
      </c>
      <c r="I21" s="21">
        <f>F21-INDEX($F$4:$F$110,MATCH(D21,$D$4:$D$110,0))</f>
        <v>0</v>
      </c>
    </row>
    <row r="22" spans="1:9" s="1" customFormat="1" ht="15" customHeight="1">
      <c r="A22" s="19">
        <v>19</v>
      </c>
      <c r="B22" s="22" t="s">
        <v>65</v>
      </c>
      <c r="C22" s="22" t="s">
        <v>53</v>
      </c>
      <c r="D22" s="20" t="s">
        <v>36</v>
      </c>
      <c r="E22" s="22" t="s">
        <v>66</v>
      </c>
      <c r="F22" s="45">
        <v>0.026377314814814815</v>
      </c>
      <c r="G22" s="20" t="str">
        <f t="shared" si="0"/>
        <v>4.05/km</v>
      </c>
      <c r="H22" s="21">
        <f t="shared" si="1"/>
        <v>0.005023148148148152</v>
      </c>
      <c r="I22" s="21">
        <f>F22-INDEX($F$4:$F$110,MATCH(D22,$D$4:$D$110,0))</f>
        <v>0.001562499999999998</v>
      </c>
    </row>
    <row r="23" spans="1:9" s="1" customFormat="1" ht="15" customHeight="1">
      <c r="A23" s="19">
        <v>20</v>
      </c>
      <c r="B23" s="22" t="s">
        <v>67</v>
      </c>
      <c r="C23" s="22" t="s">
        <v>68</v>
      </c>
      <c r="D23" s="20" t="s">
        <v>22</v>
      </c>
      <c r="E23" s="22" t="s">
        <v>23</v>
      </c>
      <c r="F23" s="45">
        <v>0.02642361111111111</v>
      </c>
      <c r="G23" s="20" t="str">
        <f t="shared" si="0"/>
        <v>4.05/km</v>
      </c>
      <c r="H23" s="21">
        <f t="shared" si="1"/>
        <v>0.005069444444444446</v>
      </c>
      <c r="I23" s="21">
        <f>F23-INDEX($F$4:$F$110,MATCH(D23,$D$4:$D$110,0))</f>
        <v>0.0036342592592592572</v>
      </c>
    </row>
    <row r="24" spans="1:9" s="1" customFormat="1" ht="15" customHeight="1">
      <c r="A24" s="19">
        <v>21</v>
      </c>
      <c r="B24" s="22" t="s">
        <v>69</v>
      </c>
      <c r="C24" s="22" t="s">
        <v>70</v>
      </c>
      <c r="D24" s="20" t="s">
        <v>36</v>
      </c>
      <c r="E24" s="22" t="s">
        <v>54</v>
      </c>
      <c r="F24" s="45">
        <v>0.02646990740740741</v>
      </c>
      <c r="G24" s="20" t="str">
        <f t="shared" si="0"/>
        <v>4.06/km</v>
      </c>
      <c r="H24" s="21">
        <f t="shared" si="1"/>
        <v>0.005115740740740747</v>
      </c>
      <c r="I24" s="21">
        <f>F24-INDEX($F$4:$F$110,MATCH(D24,$D$4:$D$110,0))</f>
        <v>0.0016550925925925934</v>
      </c>
    </row>
    <row r="25" spans="1:9" s="1" customFormat="1" ht="15" customHeight="1">
      <c r="A25" s="19">
        <v>22</v>
      </c>
      <c r="B25" s="22" t="s">
        <v>18</v>
      </c>
      <c r="C25" s="22" t="s">
        <v>71</v>
      </c>
      <c r="D25" s="20" t="s">
        <v>72</v>
      </c>
      <c r="E25" s="22" t="s">
        <v>73</v>
      </c>
      <c r="F25" s="45">
        <v>0.026550925925925926</v>
      </c>
      <c r="G25" s="20" t="str">
        <f t="shared" si="0"/>
        <v>4.07/km</v>
      </c>
      <c r="H25" s="21">
        <f t="shared" si="1"/>
        <v>0.005196759259259262</v>
      </c>
      <c r="I25" s="21">
        <f>F25-INDEX($F$4:$F$110,MATCH(D25,$D$4:$D$110,0))</f>
        <v>0</v>
      </c>
    </row>
    <row r="26" spans="1:9" s="1" customFormat="1" ht="15" customHeight="1">
      <c r="A26" s="19">
        <v>23</v>
      </c>
      <c r="B26" s="22" t="s">
        <v>74</v>
      </c>
      <c r="C26" s="22" t="s">
        <v>75</v>
      </c>
      <c r="D26" s="20" t="s">
        <v>76</v>
      </c>
      <c r="E26" s="22" t="s">
        <v>77</v>
      </c>
      <c r="F26" s="45">
        <v>0.026736111111111113</v>
      </c>
      <c r="G26" s="20" t="str">
        <f t="shared" si="0"/>
        <v>4.08/km</v>
      </c>
      <c r="H26" s="21">
        <f t="shared" si="1"/>
        <v>0.00538194444444445</v>
      </c>
      <c r="I26" s="21">
        <f>F26-INDEX($F$4:$F$110,MATCH(D26,$D$4:$D$110,0))</f>
        <v>0</v>
      </c>
    </row>
    <row r="27" spans="1:9" s="2" customFormat="1" ht="15" customHeight="1">
      <c r="A27" s="19">
        <v>24</v>
      </c>
      <c r="B27" s="22" t="s">
        <v>78</v>
      </c>
      <c r="C27" s="22" t="s">
        <v>79</v>
      </c>
      <c r="D27" s="20" t="s">
        <v>63</v>
      </c>
      <c r="E27" s="22" t="s">
        <v>42</v>
      </c>
      <c r="F27" s="45">
        <v>0.026747685185185183</v>
      </c>
      <c r="G27" s="20" t="str">
        <f t="shared" si="0"/>
        <v>4.08/km</v>
      </c>
      <c r="H27" s="21">
        <f t="shared" si="1"/>
        <v>0.00539351851851852</v>
      </c>
      <c r="I27" s="21">
        <f>F27-INDEX($F$4:$F$110,MATCH(D27,$D$4:$D$110,0))</f>
        <v>0.0004976851851851843</v>
      </c>
    </row>
    <row r="28" spans="1:9" s="1" customFormat="1" ht="15" customHeight="1">
      <c r="A28" s="19">
        <v>25</v>
      </c>
      <c r="B28" s="22" t="s">
        <v>80</v>
      </c>
      <c r="C28" s="22" t="s">
        <v>81</v>
      </c>
      <c r="D28" s="20" t="s">
        <v>76</v>
      </c>
      <c r="E28" s="22" t="s">
        <v>77</v>
      </c>
      <c r="F28" s="45">
        <v>0.02693287037037037</v>
      </c>
      <c r="G28" s="20" t="str">
        <f t="shared" si="0"/>
        <v>4.10/km</v>
      </c>
      <c r="H28" s="21">
        <f t="shared" si="1"/>
        <v>0.005578703703703707</v>
      </c>
      <c r="I28" s="21">
        <f>F28-INDEX($F$4:$F$110,MATCH(D28,$D$4:$D$110,0))</f>
        <v>0.00019675925925925764</v>
      </c>
    </row>
    <row r="29" spans="1:9" s="1" customFormat="1" ht="15" customHeight="1">
      <c r="A29" s="19">
        <v>26</v>
      </c>
      <c r="B29" s="22" t="s">
        <v>82</v>
      </c>
      <c r="C29" s="22" t="s">
        <v>83</v>
      </c>
      <c r="D29" s="20" t="s">
        <v>36</v>
      </c>
      <c r="E29" s="22" t="s">
        <v>66</v>
      </c>
      <c r="F29" s="45">
        <v>0.02694444444444444</v>
      </c>
      <c r="G29" s="20" t="str">
        <f t="shared" si="0"/>
        <v>4.10/km</v>
      </c>
      <c r="H29" s="21">
        <f t="shared" si="1"/>
        <v>0.005590277777777777</v>
      </c>
      <c r="I29" s="21">
        <f>F29-INDEX($F$4:$F$110,MATCH(D29,$D$4:$D$110,0))</f>
        <v>0.0021296296296296237</v>
      </c>
    </row>
    <row r="30" spans="1:9" s="1" customFormat="1" ht="15" customHeight="1">
      <c r="A30" s="19">
        <v>27</v>
      </c>
      <c r="B30" s="22" t="s">
        <v>84</v>
      </c>
      <c r="C30" s="22" t="s">
        <v>85</v>
      </c>
      <c r="D30" s="20" t="s">
        <v>29</v>
      </c>
      <c r="E30" s="22" t="s">
        <v>23</v>
      </c>
      <c r="F30" s="45">
        <v>0.02695601851851852</v>
      </c>
      <c r="G30" s="20" t="str">
        <f t="shared" si="0"/>
        <v>4.10/km</v>
      </c>
      <c r="H30" s="21">
        <f t="shared" si="1"/>
        <v>0.005601851851851858</v>
      </c>
      <c r="I30" s="21">
        <f>F30-INDEX($F$4:$F$110,MATCH(D30,$D$4:$D$110,0))</f>
        <v>0.002962962962962966</v>
      </c>
    </row>
    <row r="31" spans="1:9" s="1" customFormat="1" ht="15" customHeight="1">
      <c r="A31" s="19">
        <v>28</v>
      </c>
      <c r="B31" s="22" t="s">
        <v>86</v>
      </c>
      <c r="C31" s="22" t="s">
        <v>87</v>
      </c>
      <c r="D31" s="20" t="s">
        <v>29</v>
      </c>
      <c r="E31" s="22" t="s">
        <v>77</v>
      </c>
      <c r="F31" s="45">
        <v>0.027002314814814812</v>
      </c>
      <c r="G31" s="20" t="str">
        <f t="shared" si="0"/>
        <v>4.11/km</v>
      </c>
      <c r="H31" s="21">
        <f t="shared" si="1"/>
        <v>0.005648148148148149</v>
      </c>
      <c r="I31" s="21">
        <f>F31-INDEX($F$4:$F$110,MATCH(D31,$D$4:$D$110,0))</f>
        <v>0.0030092592592592567</v>
      </c>
    </row>
    <row r="32" spans="1:9" s="1" customFormat="1" ht="15" customHeight="1">
      <c r="A32" s="19">
        <v>29</v>
      </c>
      <c r="B32" s="22" t="s">
        <v>88</v>
      </c>
      <c r="C32" s="22" t="s">
        <v>87</v>
      </c>
      <c r="D32" s="20" t="s">
        <v>29</v>
      </c>
      <c r="E32" s="22" t="s">
        <v>42</v>
      </c>
      <c r="F32" s="45">
        <v>0.02704861111111111</v>
      </c>
      <c r="G32" s="20" t="str">
        <f t="shared" si="0"/>
        <v>4.11/km</v>
      </c>
      <c r="H32" s="21">
        <f aca="true" t="shared" si="2" ref="H32:H95">F32-$F$4</f>
        <v>0.005694444444444446</v>
      </c>
      <c r="I32" s="21">
        <f>F32-INDEX($F$4:$F$110,MATCH(D32,$D$4:$D$110,0))</f>
        <v>0.0030555555555555544</v>
      </c>
    </row>
    <row r="33" spans="1:9" s="1" customFormat="1" ht="15" customHeight="1">
      <c r="A33" s="19">
        <v>30</v>
      </c>
      <c r="B33" s="22" t="s">
        <v>89</v>
      </c>
      <c r="C33" s="22" t="s">
        <v>90</v>
      </c>
      <c r="D33" s="20" t="s">
        <v>50</v>
      </c>
      <c r="E33" s="22" t="s">
        <v>91</v>
      </c>
      <c r="F33" s="45">
        <v>0.027245370370370368</v>
      </c>
      <c r="G33" s="20" t="str">
        <f t="shared" si="0"/>
        <v>4.13/km</v>
      </c>
      <c r="H33" s="21">
        <f t="shared" si="2"/>
        <v>0.005891203703703704</v>
      </c>
      <c r="I33" s="21">
        <f>F33-INDEX($F$4:$F$110,MATCH(D33,$D$4:$D$110,0))</f>
        <v>0.001597222222222222</v>
      </c>
    </row>
    <row r="34" spans="1:9" s="1" customFormat="1" ht="15" customHeight="1">
      <c r="A34" s="19">
        <v>31</v>
      </c>
      <c r="B34" s="22" t="s">
        <v>92</v>
      </c>
      <c r="C34" s="22" t="s">
        <v>93</v>
      </c>
      <c r="D34" s="20" t="s">
        <v>36</v>
      </c>
      <c r="E34" s="22" t="s">
        <v>23</v>
      </c>
      <c r="F34" s="45">
        <v>0.027314814814814816</v>
      </c>
      <c r="G34" s="20" t="str">
        <f t="shared" si="0"/>
        <v>4.14/km</v>
      </c>
      <c r="H34" s="21">
        <f t="shared" si="2"/>
        <v>0.005960648148148152</v>
      </c>
      <c r="I34" s="21">
        <f>F34-INDEX($F$4:$F$110,MATCH(D34,$D$4:$D$110,0))</f>
        <v>0.0024999999999999988</v>
      </c>
    </row>
    <row r="35" spans="1:9" s="1" customFormat="1" ht="15" customHeight="1">
      <c r="A35" s="19">
        <v>32</v>
      </c>
      <c r="B35" s="22" t="s">
        <v>94</v>
      </c>
      <c r="C35" s="22" t="s">
        <v>79</v>
      </c>
      <c r="D35" s="20" t="s">
        <v>29</v>
      </c>
      <c r="E35" s="22" t="s">
        <v>54</v>
      </c>
      <c r="F35" s="45">
        <v>0.02736111111111111</v>
      </c>
      <c r="G35" s="20" t="str">
        <f t="shared" si="0"/>
        <v>4.14/km</v>
      </c>
      <c r="H35" s="21">
        <f t="shared" si="2"/>
        <v>0.006006944444444447</v>
      </c>
      <c r="I35" s="21">
        <f>F35-INDEX($F$4:$F$110,MATCH(D35,$D$4:$D$110,0))</f>
        <v>0.0033680555555555547</v>
      </c>
    </row>
    <row r="36" spans="1:9" s="1" customFormat="1" ht="15" customHeight="1">
      <c r="A36" s="19">
        <v>33</v>
      </c>
      <c r="B36" s="22" t="s">
        <v>95</v>
      </c>
      <c r="C36" s="22" t="s">
        <v>96</v>
      </c>
      <c r="D36" s="20" t="s">
        <v>29</v>
      </c>
      <c r="E36" s="22" t="s">
        <v>64</v>
      </c>
      <c r="F36" s="45">
        <v>0.027800925925925923</v>
      </c>
      <c r="G36" s="20" t="str">
        <f t="shared" si="0"/>
        <v>4.18/km</v>
      </c>
      <c r="H36" s="21">
        <f t="shared" si="2"/>
        <v>0.00644675925925926</v>
      </c>
      <c r="I36" s="21">
        <f>F36-INDEX($F$4:$F$110,MATCH(D36,$D$4:$D$110,0))</f>
        <v>0.0038078703703703677</v>
      </c>
    </row>
    <row r="37" spans="1:9" s="1" customFormat="1" ht="15" customHeight="1">
      <c r="A37" s="19">
        <v>34</v>
      </c>
      <c r="B37" s="22" t="s">
        <v>97</v>
      </c>
      <c r="C37" s="22" t="s">
        <v>98</v>
      </c>
      <c r="D37" s="20" t="s">
        <v>76</v>
      </c>
      <c r="E37" s="22" t="s">
        <v>54</v>
      </c>
      <c r="F37" s="45">
        <v>0.028240740740740736</v>
      </c>
      <c r="G37" s="20" t="str">
        <f t="shared" si="0"/>
        <v>4.22/km</v>
      </c>
      <c r="H37" s="21">
        <f t="shared" si="2"/>
        <v>0.006886574074074073</v>
      </c>
      <c r="I37" s="21">
        <f>F37-INDEX($F$4:$F$110,MATCH(D37,$D$4:$D$110,0))</f>
        <v>0.0015046296296296231</v>
      </c>
    </row>
    <row r="38" spans="1:9" s="1" customFormat="1" ht="15" customHeight="1">
      <c r="A38" s="19">
        <v>35</v>
      </c>
      <c r="B38" s="22" t="s">
        <v>99</v>
      </c>
      <c r="C38" s="22" t="s">
        <v>100</v>
      </c>
      <c r="D38" s="20" t="s">
        <v>50</v>
      </c>
      <c r="E38" s="22" t="s">
        <v>54</v>
      </c>
      <c r="F38" s="45">
        <v>0.028252314814814813</v>
      </c>
      <c r="G38" s="20" t="str">
        <f t="shared" si="0"/>
        <v>4.22/km</v>
      </c>
      <c r="H38" s="21">
        <f t="shared" si="2"/>
        <v>0.00689814814814815</v>
      </c>
      <c r="I38" s="21">
        <f>F38-INDEX($F$4:$F$110,MATCH(D38,$D$4:$D$110,0))</f>
        <v>0.002604166666666668</v>
      </c>
    </row>
    <row r="39" spans="1:9" s="1" customFormat="1" ht="15" customHeight="1">
      <c r="A39" s="19">
        <v>36</v>
      </c>
      <c r="B39" s="22" t="s">
        <v>101</v>
      </c>
      <c r="C39" s="22" t="s">
        <v>102</v>
      </c>
      <c r="D39" s="20" t="s">
        <v>76</v>
      </c>
      <c r="E39" s="22" t="s">
        <v>91</v>
      </c>
      <c r="F39" s="45">
        <v>0.028333333333333332</v>
      </c>
      <c r="G39" s="20" t="str">
        <f t="shared" si="0"/>
        <v>4.23/km</v>
      </c>
      <c r="H39" s="21">
        <f t="shared" si="2"/>
        <v>0.006979166666666668</v>
      </c>
      <c r="I39" s="21">
        <f>F39-INDEX($F$4:$F$110,MATCH(D39,$D$4:$D$110,0))</f>
        <v>0.0015972222222222186</v>
      </c>
    </row>
    <row r="40" spans="1:9" s="1" customFormat="1" ht="15" customHeight="1">
      <c r="A40" s="19">
        <v>37</v>
      </c>
      <c r="B40" s="22" t="s">
        <v>103</v>
      </c>
      <c r="C40" s="22" t="s">
        <v>104</v>
      </c>
      <c r="D40" s="20" t="s">
        <v>22</v>
      </c>
      <c r="E40" s="22" t="s">
        <v>105</v>
      </c>
      <c r="F40" s="45">
        <v>0.028425925925925924</v>
      </c>
      <c r="G40" s="20" t="str">
        <f t="shared" si="0"/>
        <v>4.24/km</v>
      </c>
      <c r="H40" s="21">
        <f t="shared" si="2"/>
        <v>0.00707175925925926</v>
      </c>
      <c r="I40" s="21">
        <f>F40-INDEX($F$4:$F$110,MATCH(D40,$D$4:$D$110,0))</f>
        <v>0.005636574074074072</v>
      </c>
    </row>
    <row r="41" spans="1:9" s="1" customFormat="1" ht="15" customHeight="1">
      <c r="A41" s="19">
        <v>38</v>
      </c>
      <c r="B41" s="22" t="s">
        <v>106</v>
      </c>
      <c r="C41" s="22" t="s">
        <v>107</v>
      </c>
      <c r="D41" s="20" t="s">
        <v>63</v>
      </c>
      <c r="E41" s="22" t="s">
        <v>37</v>
      </c>
      <c r="F41" s="45">
        <v>0.028460648148148148</v>
      </c>
      <c r="G41" s="20" t="str">
        <f t="shared" si="0"/>
        <v>4.24/km</v>
      </c>
      <c r="H41" s="21">
        <f t="shared" si="2"/>
        <v>0.0071064814814814845</v>
      </c>
      <c r="I41" s="21">
        <f>F41-INDEX($F$4:$F$110,MATCH(D41,$D$4:$D$110,0))</f>
        <v>0.002210648148148149</v>
      </c>
    </row>
    <row r="42" spans="1:9" s="1" customFormat="1" ht="15" customHeight="1">
      <c r="A42" s="19">
        <v>39</v>
      </c>
      <c r="B42" s="22" t="s">
        <v>108</v>
      </c>
      <c r="C42" s="22" t="s">
        <v>109</v>
      </c>
      <c r="D42" s="20" t="s">
        <v>63</v>
      </c>
      <c r="E42" s="22" t="s">
        <v>110</v>
      </c>
      <c r="F42" s="45">
        <v>0.028483796296296295</v>
      </c>
      <c r="G42" s="20" t="str">
        <f t="shared" si="0"/>
        <v>4.25/km</v>
      </c>
      <c r="H42" s="21">
        <f t="shared" si="2"/>
        <v>0.007129629629629632</v>
      </c>
      <c r="I42" s="21">
        <f>F42-INDEX($F$4:$F$110,MATCH(D42,$D$4:$D$110,0))</f>
        <v>0.0022337962962962962</v>
      </c>
    </row>
    <row r="43" spans="1:9" s="1" customFormat="1" ht="15" customHeight="1">
      <c r="A43" s="19">
        <v>40</v>
      </c>
      <c r="B43" s="22" t="s">
        <v>111</v>
      </c>
      <c r="C43" s="22" t="s">
        <v>112</v>
      </c>
      <c r="D43" s="20" t="s">
        <v>36</v>
      </c>
      <c r="E43" s="22" t="s">
        <v>26</v>
      </c>
      <c r="F43" s="45">
        <v>0.028946759259259255</v>
      </c>
      <c r="G43" s="20" t="str">
        <f t="shared" si="0"/>
        <v>4.29/km</v>
      </c>
      <c r="H43" s="21">
        <f t="shared" si="2"/>
        <v>0.007592592592592592</v>
      </c>
      <c r="I43" s="21">
        <f>F43-INDEX($F$4:$F$110,MATCH(D43,$D$4:$D$110,0))</f>
        <v>0.004131944444444438</v>
      </c>
    </row>
    <row r="44" spans="1:9" s="1" customFormat="1" ht="15" customHeight="1">
      <c r="A44" s="19">
        <v>41</v>
      </c>
      <c r="B44" s="22" t="s">
        <v>113</v>
      </c>
      <c r="C44" s="22" t="s">
        <v>41</v>
      </c>
      <c r="D44" s="20" t="s">
        <v>29</v>
      </c>
      <c r="E44" s="22" t="s">
        <v>23</v>
      </c>
      <c r="F44" s="45">
        <v>0.0290162037037037</v>
      </c>
      <c r="G44" s="20" t="str">
        <f t="shared" si="0"/>
        <v>4.30/km</v>
      </c>
      <c r="H44" s="21">
        <f t="shared" si="2"/>
        <v>0.007662037037037037</v>
      </c>
      <c r="I44" s="21">
        <f>F44-INDEX($F$4:$F$110,MATCH(D44,$D$4:$D$110,0))</f>
        <v>0.005023148148148145</v>
      </c>
    </row>
    <row r="45" spans="1:9" s="1" customFormat="1" ht="15" customHeight="1">
      <c r="A45" s="19">
        <v>42</v>
      </c>
      <c r="B45" s="22" t="s">
        <v>114</v>
      </c>
      <c r="C45" s="22" t="s">
        <v>115</v>
      </c>
      <c r="D45" s="20" t="s">
        <v>50</v>
      </c>
      <c r="E45" s="22" t="s">
        <v>54</v>
      </c>
      <c r="F45" s="45">
        <v>0.02908564814814815</v>
      </c>
      <c r="G45" s="20" t="str">
        <f t="shared" si="0"/>
        <v>4.30/km</v>
      </c>
      <c r="H45" s="21">
        <f t="shared" si="2"/>
        <v>0.007731481481481485</v>
      </c>
      <c r="I45" s="21">
        <f>F45-INDEX($F$4:$F$110,MATCH(D45,$D$4:$D$110,0))</f>
        <v>0.003437500000000003</v>
      </c>
    </row>
    <row r="46" spans="1:9" s="1" customFormat="1" ht="15" customHeight="1">
      <c r="A46" s="19">
        <v>43</v>
      </c>
      <c r="B46" s="22" t="s">
        <v>116</v>
      </c>
      <c r="C46" s="22" t="s">
        <v>117</v>
      </c>
      <c r="D46" s="20" t="s">
        <v>50</v>
      </c>
      <c r="E46" s="22" t="s">
        <v>118</v>
      </c>
      <c r="F46" s="45">
        <v>0.029201388888888888</v>
      </c>
      <c r="G46" s="20" t="str">
        <f t="shared" si="0"/>
        <v>4.31/km</v>
      </c>
      <c r="H46" s="21">
        <f t="shared" si="2"/>
        <v>0.007847222222222224</v>
      </c>
      <c r="I46" s="21">
        <f>F46-INDEX($F$4:$F$110,MATCH(D46,$D$4:$D$110,0))</f>
        <v>0.0035532407407407422</v>
      </c>
    </row>
    <row r="47" spans="1:9" s="1" customFormat="1" ht="15" customHeight="1">
      <c r="A47" s="19">
        <v>44</v>
      </c>
      <c r="B47" s="22" t="s">
        <v>119</v>
      </c>
      <c r="C47" s="22" t="s">
        <v>120</v>
      </c>
      <c r="D47" s="20" t="s">
        <v>121</v>
      </c>
      <c r="E47" s="22" t="s">
        <v>122</v>
      </c>
      <c r="F47" s="45">
        <v>0.02946759259259259</v>
      </c>
      <c r="G47" s="20" t="str">
        <f t="shared" si="0"/>
        <v>4.34/km</v>
      </c>
      <c r="H47" s="21">
        <f t="shared" si="2"/>
        <v>0.008113425925925927</v>
      </c>
      <c r="I47" s="21">
        <f>F47-INDEX($F$4:$F$110,MATCH(D47,$D$4:$D$110,0))</f>
        <v>0</v>
      </c>
    </row>
    <row r="48" spans="1:9" s="1" customFormat="1" ht="15" customHeight="1">
      <c r="A48" s="19">
        <v>45</v>
      </c>
      <c r="B48" s="22" t="s">
        <v>123</v>
      </c>
      <c r="C48" s="22" t="s">
        <v>124</v>
      </c>
      <c r="D48" s="20" t="s">
        <v>36</v>
      </c>
      <c r="E48" s="22" t="s">
        <v>66</v>
      </c>
      <c r="F48" s="45">
        <v>0.02952546296296296</v>
      </c>
      <c r="G48" s="20" t="str">
        <f t="shared" si="0"/>
        <v>4.34/km</v>
      </c>
      <c r="H48" s="21">
        <f t="shared" si="2"/>
        <v>0.008171296296296298</v>
      </c>
      <c r="I48" s="21">
        <f>F48-INDEX($F$4:$F$110,MATCH(D48,$D$4:$D$110,0))</f>
        <v>0.004710648148148144</v>
      </c>
    </row>
    <row r="49" spans="1:9" s="1" customFormat="1" ht="15" customHeight="1">
      <c r="A49" s="19">
        <v>46</v>
      </c>
      <c r="B49" s="22" t="s">
        <v>125</v>
      </c>
      <c r="C49" s="22" t="s">
        <v>126</v>
      </c>
      <c r="D49" s="20" t="s">
        <v>63</v>
      </c>
      <c r="E49" s="22" t="s">
        <v>26</v>
      </c>
      <c r="F49" s="45">
        <v>0.02954861111111111</v>
      </c>
      <c r="G49" s="20" t="str">
        <f t="shared" si="0"/>
        <v>4.35/km</v>
      </c>
      <c r="H49" s="21">
        <f t="shared" si="2"/>
        <v>0.008194444444444445</v>
      </c>
      <c r="I49" s="21">
        <f>F49-INDEX($F$4:$F$110,MATCH(D49,$D$4:$D$110,0))</f>
        <v>0.00329861111111111</v>
      </c>
    </row>
    <row r="50" spans="1:9" s="1" customFormat="1" ht="15" customHeight="1">
      <c r="A50" s="19">
        <v>47</v>
      </c>
      <c r="B50" s="22" t="s">
        <v>127</v>
      </c>
      <c r="C50" s="22" t="s">
        <v>128</v>
      </c>
      <c r="D50" s="20" t="s">
        <v>63</v>
      </c>
      <c r="E50" s="22" t="s">
        <v>23</v>
      </c>
      <c r="F50" s="45">
        <v>0.02957175925925926</v>
      </c>
      <c r="G50" s="20" t="str">
        <f t="shared" si="0"/>
        <v>4.35/km</v>
      </c>
      <c r="H50" s="21">
        <f t="shared" si="2"/>
        <v>0.008217592592592596</v>
      </c>
      <c r="I50" s="21">
        <f>F50-INDEX($F$4:$F$110,MATCH(D50,$D$4:$D$110,0))</f>
        <v>0.0033217592592592604</v>
      </c>
    </row>
    <row r="51" spans="1:9" s="1" customFormat="1" ht="15" customHeight="1">
      <c r="A51" s="19">
        <v>48</v>
      </c>
      <c r="B51" s="22" t="s">
        <v>129</v>
      </c>
      <c r="C51" s="22" t="s">
        <v>59</v>
      </c>
      <c r="D51" s="20" t="s">
        <v>130</v>
      </c>
      <c r="E51" s="22" t="s">
        <v>77</v>
      </c>
      <c r="F51" s="45">
        <v>0.02960648148148148</v>
      </c>
      <c r="G51" s="20" t="str">
        <f t="shared" si="0"/>
        <v>4.35/km</v>
      </c>
      <c r="H51" s="21">
        <f t="shared" si="2"/>
        <v>0.008252314814814816</v>
      </c>
      <c r="I51" s="21">
        <f>F51-INDEX($F$4:$F$110,MATCH(D51,$D$4:$D$110,0))</f>
        <v>0</v>
      </c>
    </row>
    <row r="52" spans="1:9" s="1" customFormat="1" ht="15" customHeight="1">
      <c r="A52" s="19">
        <v>49</v>
      </c>
      <c r="B52" s="22" t="s">
        <v>131</v>
      </c>
      <c r="C52" s="22" t="s">
        <v>132</v>
      </c>
      <c r="D52" s="20" t="s">
        <v>63</v>
      </c>
      <c r="E52" s="22" t="s">
        <v>110</v>
      </c>
      <c r="F52" s="45">
        <v>0.0296412037037037</v>
      </c>
      <c r="G52" s="20" t="str">
        <f t="shared" si="0"/>
        <v>4.35/km</v>
      </c>
      <c r="H52" s="21">
        <f t="shared" si="2"/>
        <v>0.008287037037037037</v>
      </c>
      <c r="I52" s="21">
        <f>F52-INDEX($F$4:$F$110,MATCH(D52,$D$4:$D$110,0))</f>
        <v>0.003391203703703702</v>
      </c>
    </row>
    <row r="53" spans="1:9" s="3" customFormat="1" ht="15" customHeight="1">
      <c r="A53" s="19">
        <v>50</v>
      </c>
      <c r="B53" s="22" t="s">
        <v>133</v>
      </c>
      <c r="C53" s="22" t="s">
        <v>134</v>
      </c>
      <c r="D53" s="20" t="s">
        <v>76</v>
      </c>
      <c r="E53" s="22" t="s">
        <v>51</v>
      </c>
      <c r="F53" s="45">
        <v>0.029837962962962965</v>
      </c>
      <c r="G53" s="20" t="str">
        <f t="shared" si="0"/>
        <v>4.37/km</v>
      </c>
      <c r="H53" s="21">
        <f t="shared" si="2"/>
        <v>0.008483796296296302</v>
      </c>
      <c r="I53" s="21">
        <f>F53-INDEX($F$4:$F$110,MATCH(D53,$D$4:$D$110,0))</f>
        <v>0.003101851851851852</v>
      </c>
    </row>
    <row r="54" spans="1:9" s="1" customFormat="1" ht="15" customHeight="1">
      <c r="A54" s="19">
        <v>51</v>
      </c>
      <c r="B54" s="22" t="s">
        <v>135</v>
      </c>
      <c r="C54" s="22" t="s">
        <v>136</v>
      </c>
      <c r="D54" s="20" t="s">
        <v>137</v>
      </c>
      <c r="E54" s="22" t="s">
        <v>105</v>
      </c>
      <c r="F54" s="45">
        <v>0.02988425925925926</v>
      </c>
      <c r="G54" s="20" t="str">
        <f t="shared" si="0"/>
        <v>4.38/km</v>
      </c>
      <c r="H54" s="21">
        <f t="shared" si="2"/>
        <v>0.008530092592592596</v>
      </c>
      <c r="I54" s="21">
        <f>F54-INDEX($F$4:$F$110,MATCH(D54,$D$4:$D$110,0))</f>
        <v>0</v>
      </c>
    </row>
    <row r="55" spans="1:9" s="1" customFormat="1" ht="15" customHeight="1">
      <c r="A55" s="19">
        <v>52</v>
      </c>
      <c r="B55" s="22" t="s">
        <v>138</v>
      </c>
      <c r="C55" s="22" t="s">
        <v>139</v>
      </c>
      <c r="D55" s="20" t="s">
        <v>36</v>
      </c>
      <c r="E55" s="22" t="s">
        <v>23</v>
      </c>
      <c r="F55" s="45">
        <v>0.029953703703703705</v>
      </c>
      <c r="G55" s="20" t="str">
        <f t="shared" si="0"/>
        <v>4.38/km</v>
      </c>
      <c r="H55" s="21">
        <f t="shared" si="2"/>
        <v>0.008599537037037041</v>
      </c>
      <c r="I55" s="21">
        <f>F55-INDEX($F$4:$F$110,MATCH(D55,$D$4:$D$110,0))</f>
        <v>0.005138888888888887</v>
      </c>
    </row>
    <row r="56" spans="1:9" s="1" customFormat="1" ht="15" customHeight="1">
      <c r="A56" s="19">
        <v>53</v>
      </c>
      <c r="B56" s="22" t="s">
        <v>140</v>
      </c>
      <c r="C56" s="22" t="s">
        <v>141</v>
      </c>
      <c r="D56" s="20" t="s">
        <v>36</v>
      </c>
      <c r="E56" s="22" t="s">
        <v>66</v>
      </c>
      <c r="F56" s="45">
        <v>0.029988425925925922</v>
      </c>
      <c r="G56" s="20" t="str">
        <f t="shared" si="0"/>
        <v>4.39/km</v>
      </c>
      <c r="H56" s="21">
        <f t="shared" si="2"/>
        <v>0.008634259259259258</v>
      </c>
      <c r="I56" s="21">
        <f>F56-INDEX($F$4:$F$110,MATCH(D56,$D$4:$D$110,0))</f>
        <v>0.0051736111111111045</v>
      </c>
    </row>
    <row r="57" spans="1:9" s="1" customFormat="1" ht="15" customHeight="1">
      <c r="A57" s="19">
        <v>54</v>
      </c>
      <c r="B57" s="22" t="s">
        <v>142</v>
      </c>
      <c r="C57" s="22" t="s">
        <v>143</v>
      </c>
      <c r="D57" s="20" t="s">
        <v>50</v>
      </c>
      <c r="E57" s="22" t="s">
        <v>144</v>
      </c>
      <c r="F57" s="45">
        <v>0.030046296296296297</v>
      </c>
      <c r="G57" s="20" t="str">
        <f t="shared" si="0"/>
        <v>4.39/km</v>
      </c>
      <c r="H57" s="21">
        <f t="shared" si="2"/>
        <v>0.008692129629629633</v>
      </c>
      <c r="I57" s="21">
        <f>F57-INDEX($F$4:$F$110,MATCH(D57,$D$4:$D$110,0))</f>
        <v>0.004398148148148151</v>
      </c>
    </row>
    <row r="58" spans="1:9" s="1" customFormat="1" ht="15" customHeight="1">
      <c r="A58" s="19">
        <v>55</v>
      </c>
      <c r="B58" s="22" t="s">
        <v>145</v>
      </c>
      <c r="C58" s="22" t="s">
        <v>16</v>
      </c>
      <c r="D58" s="20" t="s">
        <v>63</v>
      </c>
      <c r="E58" s="22" t="s">
        <v>64</v>
      </c>
      <c r="F58" s="45">
        <v>0.030219907407407407</v>
      </c>
      <c r="G58" s="20" t="str">
        <f t="shared" si="0"/>
        <v>4.41/km</v>
      </c>
      <c r="H58" s="21">
        <f t="shared" si="2"/>
        <v>0.008865740740740743</v>
      </c>
      <c r="I58" s="21">
        <f>F58-INDEX($F$4:$F$110,MATCH(D58,$D$4:$D$110,0))</f>
        <v>0.003969907407407408</v>
      </c>
    </row>
    <row r="59" spans="1:9" s="1" customFormat="1" ht="15" customHeight="1">
      <c r="A59" s="19">
        <v>56</v>
      </c>
      <c r="B59" s="22" t="s">
        <v>146</v>
      </c>
      <c r="C59" s="22" t="s">
        <v>147</v>
      </c>
      <c r="D59" s="20" t="s">
        <v>50</v>
      </c>
      <c r="E59" s="22" t="s">
        <v>54</v>
      </c>
      <c r="F59" s="45">
        <v>0.030347222222222223</v>
      </c>
      <c r="G59" s="20" t="str">
        <f t="shared" si="0"/>
        <v>4.42/km</v>
      </c>
      <c r="H59" s="21">
        <f t="shared" si="2"/>
        <v>0.00899305555555556</v>
      </c>
      <c r="I59" s="21">
        <f>F59-INDEX($F$4:$F$110,MATCH(D59,$D$4:$D$110,0))</f>
        <v>0.004699074074074078</v>
      </c>
    </row>
    <row r="60" spans="1:9" s="1" customFormat="1" ht="15" customHeight="1">
      <c r="A60" s="19">
        <v>57</v>
      </c>
      <c r="B60" s="22" t="s">
        <v>148</v>
      </c>
      <c r="C60" s="22" t="s">
        <v>35</v>
      </c>
      <c r="D60" s="20" t="s">
        <v>50</v>
      </c>
      <c r="E60" s="22" t="s">
        <v>23</v>
      </c>
      <c r="F60" s="45">
        <v>0.03040509259259259</v>
      </c>
      <c r="G60" s="20" t="str">
        <f t="shared" si="0"/>
        <v>4.42/km</v>
      </c>
      <c r="H60" s="21">
        <f t="shared" si="2"/>
        <v>0.009050925925925928</v>
      </c>
      <c r="I60" s="21">
        <f>F60-INDEX($F$4:$F$110,MATCH(D60,$D$4:$D$110,0))</f>
        <v>0.004756944444444446</v>
      </c>
    </row>
    <row r="61" spans="1:9" s="1" customFormat="1" ht="15" customHeight="1">
      <c r="A61" s="19">
        <v>58</v>
      </c>
      <c r="B61" s="22" t="s">
        <v>149</v>
      </c>
      <c r="C61" s="22" t="s">
        <v>150</v>
      </c>
      <c r="D61" s="20" t="s">
        <v>50</v>
      </c>
      <c r="E61" s="22" t="s">
        <v>77</v>
      </c>
      <c r="F61" s="45">
        <v>0.03045138888888889</v>
      </c>
      <c r="G61" s="20" t="str">
        <f t="shared" si="0"/>
        <v>4.43/km</v>
      </c>
      <c r="H61" s="21">
        <f t="shared" si="2"/>
        <v>0.009097222222222225</v>
      </c>
      <c r="I61" s="21">
        <f>F61-INDEX($F$4:$F$110,MATCH(D61,$D$4:$D$110,0))</f>
        <v>0.004803240740740743</v>
      </c>
    </row>
    <row r="62" spans="1:9" s="1" customFormat="1" ht="15" customHeight="1">
      <c r="A62" s="19">
        <v>59</v>
      </c>
      <c r="B62" s="22" t="s">
        <v>151</v>
      </c>
      <c r="C62" s="22" t="s">
        <v>152</v>
      </c>
      <c r="D62" s="20" t="s">
        <v>153</v>
      </c>
      <c r="E62" s="22" t="s">
        <v>154</v>
      </c>
      <c r="F62" s="45">
        <v>0.030474537037037036</v>
      </c>
      <c r="G62" s="20" t="str">
        <f t="shared" si="0"/>
        <v>4.43/km</v>
      </c>
      <c r="H62" s="21">
        <f t="shared" si="2"/>
        <v>0.009120370370370372</v>
      </c>
      <c r="I62" s="21">
        <f>F62-INDEX($F$4:$F$110,MATCH(D62,$D$4:$D$110,0))</f>
        <v>0</v>
      </c>
    </row>
    <row r="63" spans="1:9" s="1" customFormat="1" ht="15" customHeight="1">
      <c r="A63" s="19">
        <v>60</v>
      </c>
      <c r="B63" s="22" t="s">
        <v>155</v>
      </c>
      <c r="C63" s="22" t="s">
        <v>156</v>
      </c>
      <c r="D63" s="20" t="s">
        <v>36</v>
      </c>
      <c r="E63" s="22" t="s">
        <v>157</v>
      </c>
      <c r="F63" s="45">
        <v>0.030486111111111113</v>
      </c>
      <c r="G63" s="20" t="str">
        <f t="shared" si="0"/>
        <v>4.43/km</v>
      </c>
      <c r="H63" s="21">
        <f t="shared" si="2"/>
        <v>0.00913194444444445</v>
      </c>
      <c r="I63" s="21">
        <f>F63-INDEX($F$4:$F$110,MATCH(D63,$D$4:$D$110,0))</f>
        <v>0.005671296296296296</v>
      </c>
    </row>
    <row r="64" spans="1:9" s="1" customFormat="1" ht="15" customHeight="1">
      <c r="A64" s="19">
        <v>61</v>
      </c>
      <c r="B64" s="22" t="s">
        <v>158</v>
      </c>
      <c r="C64" s="22" t="s">
        <v>159</v>
      </c>
      <c r="D64" s="20" t="s">
        <v>130</v>
      </c>
      <c r="E64" s="22" t="s">
        <v>77</v>
      </c>
      <c r="F64" s="45">
        <v>0.030763888888888886</v>
      </c>
      <c r="G64" s="20" t="str">
        <f t="shared" si="0"/>
        <v>4.46/km</v>
      </c>
      <c r="H64" s="21">
        <f t="shared" si="2"/>
        <v>0.009409722222222222</v>
      </c>
      <c r="I64" s="21">
        <f>F64-INDEX($F$4:$F$110,MATCH(D64,$D$4:$D$110,0))</f>
        <v>0.0011574074074074056</v>
      </c>
    </row>
    <row r="65" spans="1:9" s="1" customFormat="1" ht="15" customHeight="1">
      <c r="A65" s="19">
        <v>62</v>
      </c>
      <c r="B65" s="22" t="s">
        <v>160</v>
      </c>
      <c r="C65" s="22" t="s">
        <v>161</v>
      </c>
      <c r="D65" s="20" t="s">
        <v>36</v>
      </c>
      <c r="E65" s="22" t="s">
        <v>77</v>
      </c>
      <c r="F65" s="45">
        <v>0.03090277777777778</v>
      </c>
      <c r="G65" s="20" t="str">
        <f t="shared" si="0"/>
        <v>4.47/km</v>
      </c>
      <c r="H65" s="21">
        <f t="shared" si="2"/>
        <v>0.009548611111111115</v>
      </c>
      <c r="I65" s="21">
        <f>F65-INDEX($F$4:$F$110,MATCH(D65,$D$4:$D$110,0))</f>
        <v>0.006087962962962962</v>
      </c>
    </row>
    <row r="66" spans="1:9" s="1" customFormat="1" ht="15" customHeight="1">
      <c r="A66" s="19">
        <v>63</v>
      </c>
      <c r="B66" s="22" t="s">
        <v>162</v>
      </c>
      <c r="C66" s="22" t="s">
        <v>59</v>
      </c>
      <c r="D66" s="20" t="s">
        <v>153</v>
      </c>
      <c r="E66" s="22" t="s">
        <v>163</v>
      </c>
      <c r="F66" s="45">
        <v>0.031006944444444445</v>
      </c>
      <c r="G66" s="20" t="str">
        <f t="shared" si="0"/>
        <v>4.48/km</v>
      </c>
      <c r="H66" s="21">
        <f t="shared" si="2"/>
        <v>0.009652777777777781</v>
      </c>
      <c r="I66" s="21">
        <f>F66-INDEX($F$4:$F$110,MATCH(D66,$D$4:$D$110,0))</f>
        <v>0.0005324074074074085</v>
      </c>
    </row>
    <row r="67" spans="1:9" s="1" customFormat="1" ht="15" customHeight="1">
      <c r="A67" s="19">
        <v>64</v>
      </c>
      <c r="B67" s="22" t="s">
        <v>164</v>
      </c>
      <c r="C67" s="22" t="s">
        <v>165</v>
      </c>
      <c r="D67" s="20" t="s">
        <v>29</v>
      </c>
      <c r="E67" s="22" t="s">
        <v>77</v>
      </c>
      <c r="F67" s="45">
        <v>0.031099537037037037</v>
      </c>
      <c r="G67" s="20" t="str">
        <f t="shared" si="0"/>
        <v>4.49/km</v>
      </c>
      <c r="H67" s="21">
        <f t="shared" si="2"/>
        <v>0.009745370370370373</v>
      </c>
      <c r="I67" s="21">
        <f>F67-INDEX($F$4:$F$110,MATCH(D67,$D$4:$D$110,0))</f>
        <v>0.007106481481481481</v>
      </c>
    </row>
    <row r="68" spans="1:9" s="1" customFormat="1" ht="15" customHeight="1">
      <c r="A68" s="19">
        <v>65</v>
      </c>
      <c r="B68" s="22" t="s">
        <v>166</v>
      </c>
      <c r="C68" s="22" t="s">
        <v>44</v>
      </c>
      <c r="D68" s="20" t="s">
        <v>36</v>
      </c>
      <c r="E68" s="22" t="s">
        <v>77</v>
      </c>
      <c r="F68" s="45">
        <v>0.03135416666666666</v>
      </c>
      <c r="G68" s="20" t="str">
        <f aca="true" t="shared" si="3" ref="G68:G110">TEXT(INT((HOUR(F68)*3600+MINUTE(F68)*60+SECOND(F68))/$I$2/60),"0")&amp;"."&amp;TEXT(MOD((HOUR(F68)*3600+MINUTE(F68)*60+SECOND(F68))/$I$2,60),"00")&amp;"/km"</f>
        <v>4.51/km</v>
      </c>
      <c r="H68" s="21">
        <f t="shared" si="2"/>
        <v>0.009999999999999998</v>
      </c>
      <c r="I68" s="21">
        <f>F68-INDEX($F$4:$F$110,MATCH(D68,$D$4:$D$110,0))</f>
        <v>0.006539351851851845</v>
      </c>
    </row>
    <row r="69" spans="1:9" s="1" customFormat="1" ht="15" customHeight="1">
      <c r="A69" s="19">
        <v>66</v>
      </c>
      <c r="B69" s="22" t="s">
        <v>167</v>
      </c>
      <c r="C69" s="22" t="s">
        <v>168</v>
      </c>
      <c r="D69" s="20" t="s">
        <v>76</v>
      </c>
      <c r="E69" s="22" t="s">
        <v>66</v>
      </c>
      <c r="F69" s="45">
        <v>0.03180555555555555</v>
      </c>
      <c r="G69" s="20" t="str">
        <f t="shared" si="3"/>
        <v>4.55/km</v>
      </c>
      <c r="H69" s="21">
        <f t="shared" si="2"/>
        <v>0.010451388888888889</v>
      </c>
      <c r="I69" s="21">
        <f>F69-INDEX($F$4:$F$110,MATCH(D69,$D$4:$D$110,0))</f>
        <v>0.005069444444444439</v>
      </c>
    </row>
    <row r="70" spans="1:9" s="1" customFormat="1" ht="15" customHeight="1">
      <c r="A70" s="19">
        <v>67</v>
      </c>
      <c r="B70" s="22" t="s">
        <v>169</v>
      </c>
      <c r="C70" s="22" t="s">
        <v>170</v>
      </c>
      <c r="D70" s="20" t="s">
        <v>50</v>
      </c>
      <c r="E70" s="22" t="s">
        <v>77</v>
      </c>
      <c r="F70" s="45">
        <v>0.03200231481481482</v>
      </c>
      <c r="G70" s="20" t="str">
        <f t="shared" si="3"/>
        <v>4.57/km</v>
      </c>
      <c r="H70" s="21">
        <f t="shared" si="2"/>
        <v>0.010648148148148153</v>
      </c>
      <c r="I70" s="21">
        <f>F70-INDEX($F$4:$F$110,MATCH(D70,$D$4:$D$110,0))</f>
        <v>0.006354166666666671</v>
      </c>
    </row>
    <row r="71" spans="1:9" s="1" customFormat="1" ht="15" customHeight="1">
      <c r="A71" s="19">
        <v>68</v>
      </c>
      <c r="B71" s="22" t="s">
        <v>171</v>
      </c>
      <c r="C71" s="22" t="s">
        <v>35</v>
      </c>
      <c r="D71" s="20" t="s">
        <v>130</v>
      </c>
      <c r="E71" s="22" t="s">
        <v>26</v>
      </c>
      <c r="F71" s="45">
        <v>0.032407407407407406</v>
      </c>
      <c r="G71" s="20" t="str">
        <f t="shared" si="3"/>
        <v>5.01/km</v>
      </c>
      <c r="H71" s="21">
        <f t="shared" si="2"/>
        <v>0.011053240740740742</v>
      </c>
      <c r="I71" s="21">
        <f>F71-INDEX($F$4:$F$110,MATCH(D71,$D$4:$D$110,0))</f>
        <v>0.0028009259259259255</v>
      </c>
    </row>
    <row r="72" spans="1:9" s="1" customFormat="1" ht="15" customHeight="1">
      <c r="A72" s="19">
        <v>69</v>
      </c>
      <c r="B72" s="22" t="s">
        <v>172</v>
      </c>
      <c r="C72" s="22" t="s">
        <v>173</v>
      </c>
      <c r="D72" s="20" t="s">
        <v>36</v>
      </c>
      <c r="E72" s="22" t="s">
        <v>23</v>
      </c>
      <c r="F72" s="45">
        <v>0.032615740740740744</v>
      </c>
      <c r="G72" s="20" t="str">
        <f t="shared" si="3"/>
        <v>5.03/km</v>
      </c>
      <c r="H72" s="21">
        <f t="shared" si="2"/>
        <v>0.01126157407407408</v>
      </c>
      <c r="I72" s="21">
        <f>F72-INDEX($F$4:$F$110,MATCH(D72,$D$4:$D$110,0))</f>
        <v>0.007800925925925926</v>
      </c>
    </row>
    <row r="73" spans="1:9" s="1" customFormat="1" ht="15" customHeight="1">
      <c r="A73" s="19">
        <v>70</v>
      </c>
      <c r="B73" s="22" t="s">
        <v>174</v>
      </c>
      <c r="C73" s="22" t="s">
        <v>175</v>
      </c>
      <c r="D73" s="20" t="s">
        <v>176</v>
      </c>
      <c r="E73" s="22" t="s">
        <v>177</v>
      </c>
      <c r="F73" s="45">
        <v>0.03262731481481482</v>
      </c>
      <c r="G73" s="20" t="str">
        <f t="shared" si="3"/>
        <v>5.03/km</v>
      </c>
      <c r="H73" s="21">
        <f t="shared" si="2"/>
        <v>0.011273148148148154</v>
      </c>
      <c r="I73" s="21">
        <f>F73-INDEX($F$4:$F$110,MATCH(D73,$D$4:$D$110,0))</f>
        <v>0</v>
      </c>
    </row>
    <row r="74" spans="1:9" s="1" customFormat="1" ht="15" customHeight="1">
      <c r="A74" s="19">
        <v>71</v>
      </c>
      <c r="B74" s="22" t="s">
        <v>178</v>
      </c>
      <c r="C74" s="22" t="s">
        <v>41</v>
      </c>
      <c r="D74" s="20" t="s">
        <v>50</v>
      </c>
      <c r="E74" s="22" t="s">
        <v>179</v>
      </c>
      <c r="F74" s="45">
        <v>0.032673611111111105</v>
      </c>
      <c r="G74" s="20" t="str">
        <f t="shared" si="3"/>
        <v>5.04/km</v>
      </c>
      <c r="H74" s="21">
        <f t="shared" si="2"/>
        <v>0.011319444444444441</v>
      </c>
      <c r="I74" s="21">
        <f>F74-INDEX($F$4:$F$110,MATCH(D74,$D$4:$D$110,0))</f>
        <v>0.007025462962962959</v>
      </c>
    </row>
    <row r="75" spans="1:9" s="1" customFormat="1" ht="15" customHeight="1">
      <c r="A75" s="19">
        <v>72</v>
      </c>
      <c r="B75" s="22" t="s">
        <v>180</v>
      </c>
      <c r="C75" s="22" t="s">
        <v>87</v>
      </c>
      <c r="D75" s="20" t="s">
        <v>63</v>
      </c>
      <c r="E75" s="22" t="s">
        <v>181</v>
      </c>
      <c r="F75" s="45">
        <v>0.03273148148148148</v>
      </c>
      <c r="G75" s="20" t="str">
        <f t="shared" si="3"/>
        <v>5.04/km</v>
      </c>
      <c r="H75" s="21">
        <f t="shared" si="2"/>
        <v>0.011377314814814816</v>
      </c>
      <c r="I75" s="21">
        <f>F75-INDEX($F$4:$F$110,MATCH(D75,$D$4:$D$110,0))</f>
        <v>0.00648148148148148</v>
      </c>
    </row>
    <row r="76" spans="1:9" s="1" customFormat="1" ht="15" customHeight="1">
      <c r="A76" s="19">
        <v>73</v>
      </c>
      <c r="B76" s="22" t="s">
        <v>95</v>
      </c>
      <c r="C76" s="22" t="s">
        <v>182</v>
      </c>
      <c r="D76" s="20" t="s">
        <v>137</v>
      </c>
      <c r="E76" s="22" t="s">
        <v>64</v>
      </c>
      <c r="F76" s="45">
        <v>0.03289351851851852</v>
      </c>
      <c r="G76" s="20" t="str">
        <f t="shared" si="3"/>
        <v>5.06/km</v>
      </c>
      <c r="H76" s="21">
        <f t="shared" si="2"/>
        <v>0.01153935185185186</v>
      </c>
      <c r="I76" s="21">
        <f>F76-INDEX($F$4:$F$110,MATCH(D76,$D$4:$D$110,0))</f>
        <v>0.0030092592592592636</v>
      </c>
    </row>
    <row r="77" spans="1:9" s="1" customFormat="1" ht="15" customHeight="1">
      <c r="A77" s="19">
        <v>74</v>
      </c>
      <c r="B77" s="22" t="s">
        <v>183</v>
      </c>
      <c r="C77" s="22" t="s">
        <v>184</v>
      </c>
      <c r="D77" s="20" t="s">
        <v>153</v>
      </c>
      <c r="E77" s="22" t="s">
        <v>26</v>
      </c>
      <c r="F77" s="45">
        <v>0.032916666666666664</v>
      </c>
      <c r="G77" s="20" t="str">
        <f t="shared" si="3"/>
        <v>5.06/km</v>
      </c>
      <c r="H77" s="21">
        <f t="shared" si="2"/>
        <v>0.0115625</v>
      </c>
      <c r="I77" s="21">
        <f>F77-INDEX($F$4:$F$110,MATCH(D77,$D$4:$D$110,0))</f>
        <v>0.0024421296296296274</v>
      </c>
    </row>
    <row r="78" spans="1:9" s="1" customFormat="1" ht="15" customHeight="1">
      <c r="A78" s="19">
        <v>75</v>
      </c>
      <c r="B78" s="22" t="s">
        <v>185</v>
      </c>
      <c r="C78" s="22" t="s">
        <v>186</v>
      </c>
      <c r="D78" s="20" t="s">
        <v>36</v>
      </c>
      <c r="E78" s="22" t="s">
        <v>23</v>
      </c>
      <c r="F78" s="45">
        <v>0.033125</v>
      </c>
      <c r="G78" s="20" t="str">
        <f t="shared" si="3"/>
        <v>5.08/km</v>
      </c>
      <c r="H78" s="21">
        <f t="shared" si="2"/>
        <v>0.011770833333333338</v>
      </c>
      <c r="I78" s="21">
        <f>F78-INDEX($F$4:$F$110,MATCH(D78,$D$4:$D$110,0))</f>
        <v>0.008310185185185184</v>
      </c>
    </row>
    <row r="79" spans="1:9" s="1" customFormat="1" ht="15" customHeight="1">
      <c r="A79" s="19">
        <v>76</v>
      </c>
      <c r="B79" s="22" t="s">
        <v>187</v>
      </c>
      <c r="C79" s="22" t="s">
        <v>56</v>
      </c>
      <c r="D79" s="20" t="s">
        <v>50</v>
      </c>
      <c r="E79" s="22" t="s">
        <v>23</v>
      </c>
      <c r="F79" s="45">
        <v>0.0332175925925926</v>
      </c>
      <c r="G79" s="20" t="str">
        <f t="shared" si="3"/>
        <v>5.09/km</v>
      </c>
      <c r="H79" s="21">
        <f t="shared" si="2"/>
        <v>0.011863425925925934</v>
      </c>
      <c r="I79" s="21">
        <f>F79-INDEX($F$4:$F$110,MATCH(D79,$D$4:$D$110,0))</f>
        <v>0.0075694444444444516</v>
      </c>
    </row>
    <row r="80" spans="1:9" s="3" customFormat="1" ht="15" customHeight="1">
      <c r="A80" s="19">
        <v>77</v>
      </c>
      <c r="B80" s="22" t="s">
        <v>188</v>
      </c>
      <c r="C80" s="22" t="s">
        <v>152</v>
      </c>
      <c r="D80" s="20" t="s">
        <v>130</v>
      </c>
      <c r="E80" s="22" t="s">
        <v>189</v>
      </c>
      <c r="F80" s="45">
        <v>0.03335648148148148</v>
      </c>
      <c r="G80" s="20" t="str">
        <f t="shared" si="3"/>
        <v>5.10/km</v>
      </c>
      <c r="H80" s="21">
        <f t="shared" si="2"/>
        <v>0.012002314814814816</v>
      </c>
      <c r="I80" s="21">
        <f>F80-INDEX($F$4:$F$110,MATCH(D80,$D$4:$D$110,0))</f>
        <v>0.00375</v>
      </c>
    </row>
    <row r="81" spans="1:9" s="1" customFormat="1" ht="15" customHeight="1">
      <c r="A81" s="19">
        <v>78</v>
      </c>
      <c r="B81" s="22" t="s">
        <v>190</v>
      </c>
      <c r="C81" s="22" t="s">
        <v>85</v>
      </c>
      <c r="D81" s="20" t="s">
        <v>130</v>
      </c>
      <c r="E81" s="22" t="s">
        <v>23</v>
      </c>
      <c r="F81" s="45">
        <v>0.033541666666666664</v>
      </c>
      <c r="G81" s="20" t="str">
        <f t="shared" si="3"/>
        <v>5.12/km</v>
      </c>
      <c r="H81" s="21">
        <f t="shared" si="2"/>
        <v>0.0121875</v>
      </c>
      <c r="I81" s="21">
        <f>F81-INDEX($F$4:$F$110,MATCH(D81,$D$4:$D$110,0))</f>
        <v>0.003935185185185184</v>
      </c>
    </row>
    <row r="82" spans="1:9" s="1" customFormat="1" ht="15" customHeight="1">
      <c r="A82" s="19">
        <v>79</v>
      </c>
      <c r="B82" s="22" t="s">
        <v>191</v>
      </c>
      <c r="C82" s="22" t="s">
        <v>41</v>
      </c>
      <c r="D82" s="20" t="s">
        <v>130</v>
      </c>
      <c r="E82" s="22" t="s">
        <v>77</v>
      </c>
      <c r="F82" s="45">
        <v>0.033587962962962965</v>
      </c>
      <c r="G82" s="20" t="str">
        <f t="shared" si="3"/>
        <v>5.12/km</v>
      </c>
      <c r="H82" s="21">
        <f t="shared" si="2"/>
        <v>0.012233796296296302</v>
      </c>
      <c r="I82" s="21">
        <f>F82-INDEX($F$4:$F$110,MATCH(D82,$D$4:$D$110,0))</f>
        <v>0.003981481481481485</v>
      </c>
    </row>
    <row r="83" spans="1:9" s="1" customFormat="1" ht="15" customHeight="1">
      <c r="A83" s="19">
        <v>80</v>
      </c>
      <c r="B83" s="22" t="s">
        <v>192</v>
      </c>
      <c r="C83" s="22" t="s">
        <v>141</v>
      </c>
      <c r="D83" s="20" t="s">
        <v>50</v>
      </c>
      <c r="E83" s="22" t="s">
        <v>77</v>
      </c>
      <c r="F83" s="45">
        <v>0.03416666666666667</v>
      </c>
      <c r="G83" s="20" t="str">
        <f t="shared" si="3"/>
        <v>5.17/km</v>
      </c>
      <c r="H83" s="21">
        <f t="shared" si="2"/>
        <v>0.012812500000000008</v>
      </c>
      <c r="I83" s="21">
        <f>F83-INDEX($F$4:$F$110,MATCH(D83,$D$4:$D$110,0))</f>
        <v>0.008518518518518526</v>
      </c>
    </row>
    <row r="84" spans="1:9" ht="15" customHeight="1">
      <c r="A84" s="19">
        <v>81</v>
      </c>
      <c r="B84" s="22" t="s">
        <v>193</v>
      </c>
      <c r="C84" s="22" t="s">
        <v>141</v>
      </c>
      <c r="D84" s="20" t="s">
        <v>50</v>
      </c>
      <c r="E84" s="22" t="s">
        <v>30</v>
      </c>
      <c r="F84" s="45">
        <v>0.034386574074074076</v>
      </c>
      <c r="G84" s="20" t="str">
        <f t="shared" si="3"/>
        <v>5.19/km</v>
      </c>
      <c r="H84" s="21">
        <f t="shared" si="2"/>
        <v>0.013032407407407413</v>
      </c>
      <c r="I84" s="21">
        <f>F84-INDEX($F$4:$F$110,MATCH(D84,$D$4:$D$110,0))</f>
        <v>0.00873842592592593</v>
      </c>
    </row>
    <row r="85" spans="1:9" ht="15" customHeight="1">
      <c r="A85" s="19">
        <v>82</v>
      </c>
      <c r="B85" s="22" t="s">
        <v>194</v>
      </c>
      <c r="C85" s="22" t="s">
        <v>195</v>
      </c>
      <c r="D85" s="20" t="s">
        <v>121</v>
      </c>
      <c r="E85" s="22" t="s">
        <v>37</v>
      </c>
      <c r="F85" s="45">
        <v>0.03517361111111111</v>
      </c>
      <c r="G85" s="20" t="str">
        <f t="shared" si="3"/>
        <v>5.27/km</v>
      </c>
      <c r="H85" s="21">
        <f t="shared" si="2"/>
        <v>0.013819444444444443</v>
      </c>
      <c r="I85" s="21">
        <f>F85-INDEX($F$4:$F$110,MATCH(D85,$D$4:$D$110,0))</f>
        <v>0.0057060185185185165</v>
      </c>
    </row>
    <row r="86" spans="1:9" ht="15" customHeight="1">
      <c r="A86" s="19">
        <v>83</v>
      </c>
      <c r="B86" s="22" t="s">
        <v>196</v>
      </c>
      <c r="C86" s="22" t="s">
        <v>112</v>
      </c>
      <c r="D86" s="20" t="s">
        <v>50</v>
      </c>
      <c r="E86" s="22" t="s">
        <v>23</v>
      </c>
      <c r="F86" s="45">
        <v>0.03532407407407407</v>
      </c>
      <c r="G86" s="20" t="str">
        <f t="shared" si="3"/>
        <v>5.28/km</v>
      </c>
      <c r="H86" s="21">
        <f t="shared" si="2"/>
        <v>0.013969907407407407</v>
      </c>
      <c r="I86" s="21">
        <f>F86-INDEX($F$4:$F$110,MATCH(D86,$D$4:$D$110,0))</f>
        <v>0.009675925925925925</v>
      </c>
    </row>
    <row r="87" spans="1:9" ht="15" customHeight="1">
      <c r="A87" s="19">
        <v>84</v>
      </c>
      <c r="B87" s="22" t="s">
        <v>197</v>
      </c>
      <c r="C87" s="22" t="s">
        <v>198</v>
      </c>
      <c r="D87" s="20" t="s">
        <v>50</v>
      </c>
      <c r="E87" s="22" t="s">
        <v>199</v>
      </c>
      <c r="F87" s="45">
        <v>0.03539351851851852</v>
      </c>
      <c r="G87" s="20" t="str">
        <f t="shared" si="3"/>
        <v>5.29/km</v>
      </c>
      <c r="H87" s="21">
        <f t="shared" si="2"/>
        <v>0.014039351851851855</v>
      </c>
      <c r="I87" s="21">
        <f>F87-INDEX($F$4:$F$110,MATCH(D87,$D$4:$D$110,0))</f>
        <v>0.009745370370370373</v>
      </c>
    </row>
    <row r="88" spans="1:9" ht="15" customHeight="1">
      <c r="A88" s="19">
        <v>85</v>
      </c>
      <c r="B88" s="22" t="s">
        <v>200</v>
      </c>
      <c r="C88" s="22" t="s">
        <v>150</v>
      </c>
      <c r="D88" s="20" t="s">
        <v>50</v>
      </c>
      <c r="E88" s="22" t="s">
        <v>77</v>
      </c>
      <c r="F88" s="45">
        <v>0.03542824074074074</v>
      </c>
      <c r="G88" s="20" t="str">
        <f t="shared" si="3"/>
        <v>5.29/km</v>
      </c>
      <c r="H88" s="21">
        <f t="shared" si="2"/>
        <v>0.014074074074074076</v>
      </c>
      <c r="I88" s="21">
        <f>F88-INDEX($F$4:$F$110,MATCH(D88,$D$4:$D$110,0))</f>
        <v>0.009780092592592594</v>
      </c>
    </row>
    <row r="89" spans="1:9" ht="15" customHeight="1">
      <c r="A89" s="19">
        <v>86</v>
      </c>
      <c r="B89" s="22" t="s">
        <v>201</v>
      </c>
      <c r="C89" s="22" t="s">
        <v>35</v>
      </c>
      <c r="D89" s="20" t="s">
        <v>50</v>
      </c>
      <c r="E89" s="22" t="s">
        <v>51</v>
      </c>
      <c r="F89" s="45">
        <v>0.03546296296296297</v>
      </c>
      <c r="G89" s="20" t="str">
        <f t="shared" si="3"/>
        <v>5.29/km</v>
      </c>
      <c r="H89" s="21">
        <f t="shared" si="2"/>
        <v>0.014108796296296303</v>
      </c>
      <c r="I89" s="21">
        <f>F89-INDEX($F$4:$F$110,MATCH(D89,$D$4:$D$110,0))</f>
        <v>0.009814814814814821</v>
      </c>
    </row>
    <row r="90" spans="1:9" ht="15" customHeight="1">
      <c r="A90" s="19">
        <v>87</v>
      </c>
      <c r="B90" s="22" t="s">
        <v>202</v>
      </c>
      <c r="C90" s="22" t="s">
        <v>203</v>
      </c>
      <c r="D90" s="20" t="s">
        <v>204</v>
      </c>
      <c r="E90" s="22" t="s">
        <v>199</v>
      </c>
      <c r="F90" s="45">
        <v>0.03606481481481481</v>
      </c>
      <c r="G90" s="20" t="str">
        <f t="shared" si="3"/>
        <v>5.35/km</v>
      </c>
      <c r="H90" s="21">
        <f t="shared" si="2"/>
        <v>0.01471064814814815</v>
      </c>
      <c r="I90" s="21">
        <f>F90-INDEX($F$4:$F$110,MATCH(D90,$D$4:$D$110,0))</f>
        <v>0</v>
      </c>
    </row>
    <row r="91" spans="1:9" ht="15" customHeight="1">
      <c r="A91" s="19">
        <v>88</v>
      </c>
      <c r="B91" s="22" t="s">
        <v>205</v>
      </c>
      <c r="C91" s="22" t="s">
        <v>85</v>
      </c>
      <c r="D91" s="20" t="s">
        <v>36</v>
      </c>
      <c r="E91" s="22" t="s">
        <v>64</v>
      </c>
      <c r="F91" s="45">
        <v>0.03606481481481481</v>
      </c>
      <c r="G91" s="20" t="str">
        <f t="shared" si="3"/>
        <v>5.35/km</v>
      </c>
      <c r="H91" s="21">
        <f t="shared" si="2"/>
        <v>0.01471064814814815</v>
      </c>
      <c r="I91" s="21">
        <f>F91-INDEX($F$4:$F$110,MATCH(D91,$D$4:$D$110,0))</f>
        <v>0.011249999999999996</v>
      </c>
    </row>
    <row r="92" spans="1:9" ht="15" customHeight="1">
      <c r="A92" s="19">
        <v>89</v>
      </c>
      <c r="B92" s="22" t="s">
        <v>206</v>
      </c>
      <c r="C92" s="22" t="s">
        <v>124</v>
      </c>
      <c r="D92" s="20" t="s">
        <v>130</v>
      </c>
      <c r="E92" s="22" t="s">
        <v>77</v>
      </c>
      <c r="F92" s="45">
        <v>0.036180555555555556</v>
      </c>
      <c r="G92" s="20" t="str">
        <f t="shared" si="3"/>
        <v>5.36/km</v>
      </c>
      <c r="H92" s="21">
        <f t="shared" si="2"/>
        <v>0.014826388888888892</v>
      </c>
      <c r="I92" s="21">
        <f>F92-INDEX($F$4:$F$110,MATCH(D92,$D$4:$D$110,0))</f>
        <v>0.006574074074074076</v>
      </c>
    </row>
    <row r="93" spans="1:9" ht="15" customHeight="1">
      <c r="A93" s="19">
        <v>90</v>
      </c>
      <c r="B93" s="22" t="s">
        <v>207</v>
      </c>
      <c r="C93" s="22" t="s">
        <v>208</v>
      </c>
      <c r="D93" s="20" t="s">
        <v>76</v>
      </c>
      <c r="E93" s="22" t="s">
        <v>77</v>
      </c>
      <c r="F93" s="45">
        <v>0.03673611111111111</v>
      </c>
      <c r="G93" s="20" t="str">
        <f t="shared" si="3"/>
        <v>5.41/km</v>
      </c>
      <c r="H93" s="21">
        <f t="shared" si="2"/>
        <v>0.015381944444444445</v>
      </c>
      <c r="I93" s="21">
        <f>F93-INDEX($F$4:$F$110,MATCH(D93,$D$4:$D$110,0))</f>
        <v>0.009999999999999995</v>
      </c>
    </row>
    <row r="94" spans="1:9" ht="15" customHeight="1">
      <c r="A94" s="19">
        <v>91</v>
      </c>
      <c r="B94" s="22" t="s">
        <v>209</v>
      </c>
      <c r="C94" s="22" t="s">
        <v>210</v>
      </c>
      <c r="D94" s="20" t="s">
        <v>36</v>
      </c>
      <c r="E94" s="22" t="s">
        <v>77</v>
      </c>
      <c r="F94" s="45">
        <v>0.036967592592592594</v>
      </c>
      <c r="G94" s="20" t="str">
        <f t="shared" si="3"/>
        <v>5.43/km</v>
      </c>
      <c r="H94" s="21">
        <f t="shared" si="2"/>
        <v>0.01561342592592593</v>
      </c>
      <c r="I94" s="21">
        <f>F94-INDEX($F$4:$F$110,MATCH(D94,$D$4:$D$110,0))</f>
        <v>0.012152777777777776</v>
      </c>
    </row>
    <row r="95" spans="1:9" ht="15" customHeight="1">
      <c r="A95" s="19">
        <v>92</v>
      </c>
      <c r="B95" s="22" t="s">
        <v>211</v>
      </c>
      <c r="C95" s="22" t="s">
        <v>212</v>
      </c>
      <c r="D95" s="20" t="s">
        <v>213</v>
      </c>
      <c r="E95" s="22" t="s">
        <v>66</v>
      </c>
      <c r="F95" s="45">
        <v>0.037175925925925925</v>
      </c>
      <c r="G95" s="20" t="str">
        <f t="shared" si="3"/>
        <v>5.45/km</v>
      </c>
      <c r="H95" s="21">
        <f t="shared" si="2"/>
        <v>0.01582175925925926</v>
      </c>
      <c r="I95" s="21">
        <f>F95-INDEX($F$4:$F$110,MATCH(D95,$D$4:$D$110,0))</f>
        <v>0</v>
      </c>
    </row>
    <row r="96" spans="1:9" ht="15" customHeight="1">
      <c r="A96" s="19">
        <v>93</v>
      </c>
      <c r="B96" s="22" t="s">
        <v>214</v>
      </c>
      <c r="C96" s="22" t="s">
        <v>215</v>
      </c>
      <c r="D96" s="20" t="s">
        <v>216</v>
      </c>
      <c r="E96" s="22" t="s">
        <v>199</v>
      </c>
      <c r="F96" s="45">
        <v>0.0372337962962963</v>
      </c>
      <c r="G96" s="20" t="str">
        <f t="shared" si="3"/>
        <v>5.46/km</v>
      </c>
      <c r="H96" s="21">
        <f aca="true" t="shared" si="4" ref="H96:H110">F96-$F$4</f>
        <v>0.015879629629629636</v>
      </c>
      <c r="I96" s="21">
        <f>F96-INDEX($F$4:$F$110,MATCH(D96,$D$4:$D$110,0))</f>
        <v>0</v>
      </c>
    </row>
    <row r="97" spans="1:9" ht="15" customHeight="1">
      <c r="A97" s="19">
        <v>94</v>
      </c>
      <c r="B97" s="22" t="s">
        <v>217</v>
      </c>
      <c r="C97" s="22" t="s">
        <v>218</v>
      </c>
      <c r="D97" s="20" t="s">
        <v>153</v>
      </c>
      <c r="E97" s="22" t="s">
        <v>219</v>
      </c>
      <c r="F97" s="45">
        <v>0.03761574074074074</v>
      </c>
      <c r="G97" s="20" t="str">
        <f t="shared" si="3"/>
        <v>5.49/km</v>
      </c>
      <c r="H97" s="21">
        <f t="shared" si="4"/>
        <v>0.016261574074074078</v>
      </c>
      <c r="I97" s="21">
        <f>F97-INDEX($F$4:$F$110,MATCH(D97,$D$4:$D$110,0))</f>
        <v>0.007141203703703705</v>
      </c>
    </row>
    <row r="98" spans="1:9" ht="15" customHeight="1">
      <c r="A98" s="19">
        <v>95</v>
      </c>
      <c r="B98" s="22" t="s">
        <v>220</v>
      </c>
      <c r="C98" s="22" t="s">
        <v>81</v>
      </c>
      <c r="D98" s="20" t="s">
        <v>221</v>
      </c>
      <c r="E98" s="22" t="s">
        <v>222</v>
      </c>
      <c r="F98" s="45">
        <v>0.03775462962962963</v>
      </c>
      <c r="G98" s="20" t="str">
        <f t="shared" si="3"/>
        <v>5.51/km</v>
      </c>
      <c r="H98" s="21">
        <f t="shared" si="4"/>
        <v>0.016400462962962967</v>
      </c>
      <c r="I98" s="21">
        <f>F98-INDEX($F$4:$F$110,MATCH(D98,$D$4:$D$110,0))</f>
        <v>0</v>
      </c>
    </row>
    <row r="99" spans="1:9" ht="15" customHeight="1">
      <c r="A99" s="19">
        <v>96</v>
      </c>
      <c r="B99" s="22" t="s">
        <v>223</v>
      </c>
      <c r="C99" s="22" t="s">
        <v>53</v>
      </c>
      <c r="D99" s="20" t="s">
        <v>224</v>
      </c>
      <c r="E99" s="22" t="s">
        <v>157</v>
      </c>
      <c r="F99" s="45">
        <v>0.03796296296296296</v>
      </c>
      <c r="G99" s="20" t="str">
        <f t="shared" si="3"/>
        <v>5.53/km</v>
      </c>
      <c r="H99" s="21">
        <f t="shared" si="4"/>
        <v>0.0166087962962963</v>
      </c>
      <c r="I99" s="21">
        <f>F99-INDEX($F$4:$F$110,MATCH(D99,$D$4:$D$110,0))</f>
        <v>0</v>
      </c>
    </row>
    <row r="100" spans="1:9" ht="15" customHeight="1">
      <c r="A100" s="19">
        <v>97</v>
      </c>
      <c r="B100" s="22" t="s">
        <v>225</v>
      </c>
      <c r="C100" s="22" t="s">
        <v>170</v>
      </c>
      <c r="D100" s="20" t="s">
        <v>50</v>
      </c>
      <c r="E100" s="22" t="s">
        <v>77</v>
      </c>
      <c r="F100" s="45">
        <v>0.03800925925925926</v>
      </c>
      <c r="G100" s="20" t="str">
        <f t="shared" si="3"/>
        <v>5.53/km</v>
      </c>
      <c r="H100" s="21">
        <f t="shared" si="4"/>
        <v>0.0166550925925926</v>
      </c>
      <c r="I100" s="21">
        <f>F100-INDEX($F$4:$F$110,MATCH(D100,$D$4:$D$110,0))</f>
        <v>0.012361111111111118</v>
      </c>
    </row>
    <row r="101" spans="1:9" ht="15" customHeight="1">
      <c r="A101" s="19">
        <v>98</v>
      </c>
      <c r="B101" s="22" t="s">
        <v>226</v>
      </c>
      <c r="C101" s="22" t="s">
        <v>227</v>
      </c>
      <c r="D101" s="20" t="s">
        <v>121</v>
      </c>
      <c r="E101" s="22" t="s">
        <v>199</v>
      </c>
      <c r="F101" s="45">
        <v>0.03817129629629629</v>
      </c>
      <c r="G101" s="20" t="str">
        <f t="shared" si="3"/>
        <v>5.55/km</v>
      </c>
      <c r="H101" s="21">
        <f t="shared" si="4"/>
        <v>0.01681712962962963</v>
      </c>
      <c r="I101" s="21">
        <f>F101-INDEX($F$4:$F$110,MATCH(D101,$D$4:$D$110,0))</f>
        <v>0.008703703703703703</v>
      </c>
    </row>
    <row r="102" spans="1:9" ht="15" customHeight="1">
      <c r="A102" s="19">
        <v>99</v>
      </c>
      <c r="B102" s="22" t="s">
        <v>228</v>
      </c>
      <c r="C102" s="22" t="s">
        <v>229</v>
      </c>
      <c r="D102" s="20" t="s">
        <v>29</v>
      </c>
      <c r="E102" s="22" t="s">
        <v>230</v>
      </c>
      <c r="F102" s="45">
        <v>0.03851851851851852</v>
      </c>
      <c r="G102" s="20" t="str">
        <f t="shared" si="3"/>
        <v>5.58/km</v>
      </c>
      <c r="H102" s="21">
        <f t="shared" si="4"/>
        <v>0.017164351851851858</v>
      </c>
      <c r="I102" s="21">
        <f>F102-INDEX($F$4:$F$110,MATCH(D102,$D$4:$D$110,0))</f>
        <v>0.014525462962962966</v>
      </c>
    </row>
    <row r="103" spans="1:9" ht="15" customHeight="1">
      <c r="A103" s="19">
        <v>100</v>
      </c>
      <c r="B103" s="22" t="s">
        <v>231</v>
      </c>
      <c r="C103" s="22" t="s">
        <v>232</v>
      </c>
      <c r="D103" s="20" t="s">
        <v>153</v>
      </c>
      <c r="E103" s="22" t="s">
        <v>233</v>
      </c>
      <c r="F103" s="45">
        <v>0.038807870370370375</v>
      </c>
      <c r="G103" s="20" t="str">
        <f t="shared" si="3"/>
        <v>6.01/km</v>
      </c>
      <c r="H103" s="21">
        <f t="shared" si="4"/>
        <v>0.01745370370370371</v>
      </c>
      <c r="I103" s="21">
        <f>F103-INDEX($F$4:$F$110,MATCH(D103,$D$4:$D$110,0))</f>
        <v>0.008333333333333338</v>
      </c>
    </row>
    <row r="104" spans="1:9" ht="15" customHeight="1">
      <c r="A104" s="19">
        <v>101</v>
      </c>
      <c r="B104" s="22" t="s">
        <v>234</v>
      </c>
      <c r="C104" s="22" t="s">
        <v>235</v>
      </c>
      <c r="D104" s="20" t="s">
        <v>137</v>
      </c>
      <c r="E104" s="22" t="s">
        <v>77</v>
      </c>
      <c r="F104" s="45">
        <v>0.03975694444444445</v>
      </c>
      <c r="G104" s="20" t="str">
        <f t="shared" si="3"/>
        <v>6.09/km</v>
      </c>
      <c r="H104" s="21">
        <f t="shared" si="4"/>
        <v>0.018402777777777785</v>
      </c>
      <c r="I104" s="21">
        <f>F104-INDEX($F$4:$F$110,MATCH(D104,$D$4:$D$110,0))</f>
        <v>0.00987268518518519</v>
      </c>
    </row>
    <row r="105" spans="1:9" ht="15" customHeight="1">
      <c r="A105" s="19">
        <v>102</v>
      </c>
      <c r="B105" s="22" t="s">
        <v>236</v>
      </c>
      <c r="C105" s="22" t="s">
        <v>237</v>
      </c>
      <c r="D105" s="20" t="s">
        <v>36</v>
      </c>
      <c r="E105" s="22" t="s">
        <v>77</v>
      </c>
      <c r="F105" s="45">
        <v>0.039768518518518516</v>
      </c>
      <c r="G105" s="20" t="str">
        <f t="shared" si="3"/>
        <v>6.09/km</v>
      </c>
      <c r="H105" s="21">
        <f t="shared" si="4"/>
        <v>0.018414351851851852</v>
      </c>
      <c r="I105" s="21">
        <f>F105-INDEX($F$4:$F$110,MATCH(D105,$D$4:$D$110,0))</f>
        <v>0.014953703703703698</v>
      </c>
    </row>
    <row r="106" spans="1:9" ht="15" customHeight="1">
      <c r="A106" s="19">
        <v>103</v>
      </c>
      <c r="B106" s="22" t="s">
        <v>238</v>
      </c>
      <c r="C106" s="22" t="s">
        <v>128</v>
      </c>
      <c r="D106" s="20" t="s">
        <v>36</v>
      </c>
      <c r="E106" s="22" t="s">
        <v>66</v>
      </c>
      <c r="F106" s="45">
        <v>0.03978009259259259</v>
      </c>
      <c r="G106" s="20" t="str">
        <f t="shared" si="3"/>
        <v>6.10/km</v>
      </c>
      <c r="H106" s="21">
        <f t="shared" si="4"/>
        <v>0.018425925925925925</v>
      </c>
      <c r="I106" s="21">
        <f>F106-INDEX($F$4:$F$110,MATCH(D106,$D$4:$D$110,0))</f>
        <v>0.014965277777777772</v>
      </c>
    </row>
    <row r="107" spans="1:9" ht="15" customHeight="1">
      <c r="A107" s="19">
        <v>104</v>
      </c>
      <c r="B107" s="22" t="s">
        <v>239</v>
      </c>
      <c r="C107" s="22" t="s">
        <v>240</v>
      </c>
      <c r="D107" s="20" t="s">
        <v>213</v>
      </c>
      <c r="E107" s="22" t="s">
        <v>199</v>
      </c>
      <c r="F107" s="45">
        <v>0.040219907407407406</v>
      </c>
      <c r="G107" s="20" t="str">
        <f t="shared" si="3"/>
        <v>6.14/km</v>
      </c>
      <c r="H107" s="21">
        <f t="shared" si="4"/>
        <v>0.018865740740740742</v>
      </c>
      <c r="I107" s="21">
        <f>F107-INDEX($F$4:$F$110,MATCH(D107,$D$4:$D$110,0))</f>
        <v>0.003043981481481481</v>
      </c>
    </row>
    <row r="108" spans="1:9" ht="15" customHeight="1">
      <c r="A108" s="19">
        <v>105</v>
      </c>
      <c r="B108" s="22" t="s">
        <v>241</v>
      </c>
      <c r="C108" s="22" t="s">
        <v>242</v>
      </c>
      <c r="D108" s="20" t="s">
        <v>76</v>
      </c>
      <c r="E108" s="22" t="s">
        <v>37</v>
      </c>
      <c r="F108" s="45">
        <v>0.040358796296296295</v>
      </c>
      <c r="G108" s="20" t="str">
        <f t="shared" si="3"/>
        <v>6.15/km</v>
      </c>
      <c r="H108" s="21">
        <f t="shared" si="4"/>
        <v>0.01900462962962963</v>
      </c>
      <c r="I108" s="21">
        <f>F108-INDEX($F$4:$F$110,MATCH(D108,$D$4:$D$110,0))</f>
        <v>0.013622685185185182</v>
      </c>
    </row>
    <row r="109" spans="1:9" ht="15" customHeight="1">
      <c r="A109" s="19">
        <v>106</v>
      </c>
      <c r="B109" s="22" t="s">
        <v>243</v>
      </c>
      <c r="C109" s="22" t="s">
        <v>215</v>
      </c>
      <c r="D109" s="20" t="s">
        <v>137</v>
      </c>
      <c r="E109" s="22" t="s">
        <v>51</v>
      </c>
      <c r="F109" s="45">
        <v>0.04052083333333333</v>
      </c>
      <c r="G109" s="20" t="str">
        <f t="shared" si="3"/>
        <v>6.16/km</v>
      </c>
      <c r="H109" s="21">
        <f t="shared" si="4"/>
        <v>0.01916666666666667</v>
      </c>
      <c r="I109" s="21">
        <f>F109-INDEX($F$4:$F$110,MATCH(D109,$D$4:$D$110,0))</f>
        <v>0.010636574074074073</v>
      </c>
    </row>
    <row r="110" spans="1:9" ht="15" customHeight="1" thickBot="1">
      <c r="A110" s="23">
        <v>107</v>
      </c>
      <c r="B110" s="46" t="s">
        <v>244</v>
      </c>
      <c r="C110" s="46" t="s">
        <v>245</v>
      </c>
      <c r="D110" s="24" t="s">
        <v>130</v>
      </c>
      <c r="E110" s="46" t="s">
        <v>246</v>
      </c>
      <c r="F110" s="47">
        <v>0.04203703703703704</v>
      </c>
      <c r="G110" s="24" t="str">
        <f t="shared" si="3"/>
        <v>6.31/km</v>
      </c>
      <c r="H110" s="25">
        <f t="shared" si="4"/>
        <v>0.020682870370370376</v>
      </c>
      <c r="I110" s="25">
        <f>F110-INDEX($F$4:$F$110,MATCH(D110,$D$4:$D$110,0))</f>
        <v>0.01243055555555556</v>
      </c>
    </row>
  </sheetData>
  <autoFilter ref="A3:I11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7" t="str">
        <f>Individuale!A1</f>
        <v>Corsa dei Quattro Campanili</v>
      </c>
      <c r="B1" s="38"/>
      <c r="C1" s="39"/>
    </row>
    <row r="2" spans="1:3" ht="33" customHeight="1" thickBot="1">
      <c r="A2" s="40" t="str">
        <f>Individuale!A2&amp;" km. "&amp;Individuale!I2</f>
        <v> Supino (FR) Italia - Domenica 20/09/2009 km. 9,3</v>
      </c>
      <c r="B2" s="41"/>
      <c r="C2" s="42"/>
    </row>
    <row r="3" spans="1:3" ht="24.75" customHeight="1" thickBot="1">
      <c r="A3" s="13" t="s">
        <v>1</v>
      </c>
      <c r="B3" s="14" t="s">
        <v>5</v>
      </c>
      <c r="C3" s="14" t="s">
        <v>10</v>
      </c>
    </row>
    <row r="4" spans="1:3" ht="15" customHeight="1">
      <c r="A4" s="48">
        <v>1</v>
      </c>
      <c r="B4" s="49" t="s">
        <v>77</v>
      </c>
      <c r="C4" s="50">
        <v>19</v>
      </c>
    </row>
    <row r="5" spans="1:3" ht="15" customHeight="1">
      <c r="A5" s="26">
        <v>2</v>
      </c>
      <c r="B5" s="27" t="s">
        <v>23</v>
      </c>
      <c r="C5" s="30">
        <v>13</v>
      </c>
    </row>
    <row r="6" spans="1:3" ht="15" customHeight="1">
      <c r="A6" s="26">
        <v>3</v>
      </c>
      <c r="B6" s="27" t="s">
        <v>26</v>
      </c>
      <c r="C6" s="30">
        <v>8</v>
      </c>
    </row>
    <row r="7" spans="1:3" ht="15" customHeight="1">
      <c r="A7" s="26">
        <v>4</v>
      </c>
      <c r="B7" s="27" t="s">
        <v>66</v>
      </c>
      <c r="C7" s="30">
        <v>7</v>
      </c>
    </row>
    <row r="8" spans="1:3" ht="15" customHeight="1">
      <c r="A8" s="26">
        <v>5</v>
      </c>
      <c r="B8" s="27" t="s">
        <v>54</v>
      </c>
      <c r="C8" s="30">
        <v>7</v>
      </c>
    </row>
    <row r="9" spans="1:3" ht="15" customHeight="1">
      <c r="A9" s="26">
        <v>6</v>
      </c>
      <c r="B9" s="27" t="s">
        <v>64</v>
      </c>
      <c r="C9" s="30">
        <v>5</v>
      </c>
    </row>
    <row r="10" spans="1:3" ht="15" customHeight="1">
      <c r="A10" s="26">
        <v>7</v>
      </c>
      <c r="B10" s="27" t="s">
        <v>199</v>
      </c>
      <c r="C10" s="30">
        <v>5</v>
      </c>
    </row>
    <row r="11" spans="1:3" ht="15" customHeight="1">
      <c r="A11" s="26">
        <v>8</v>
      </c>
      <c r="B11" s="27" t="s">
        <v>37</v>
      </c>
      <c r="C11" s="30">
        <v>4</v>
      </c>
    </row>
    <row r="12" spans="1:3" ht="15" customHeight="1">
      <c r="A12" s="26">
        <v>9</v>
      </c>
      <c r="B12" s="27" t="s">
        <v>51</v>
      </c>
      <c r="C12" s="30">
        <v>4</v>
      </c>
    </row>
    <row r="13" spans="1:3" ht="15" customHeight="1">
      <c r="A13" s="26">
        <v>10</v>
      </c>
      <c r="B13" s="27" t="s">
        <v>42</v>
      </c>
      <c r="C13" s="30">
        <v>4</v>
      </c>
    </row>
    <row r="14" spans="1:3" ht="15" customHeight="1">
      <c r="A14" s="26">
        <v>11</v>
      </c>
      <c r="B14" s="27" t="s">
        <v>157</v>
      </c>
      <c r="C14" s="30">
        <v>2</v>
      </c>
    </row>
    <row r="15" spans="1:3" ht="15" customHeight="1">
      <c r="A15" s="26">
        <v>12</v>
      </c>
      <c r="B15" s="27" t="s">
        <v>105</v>
      </c>
      <c r="C15" s="30">
        <v>2</v>
      </c>
    </row>
    <row r="16" spans="1:3" ht="15" customHeight="1">
      <c r="A16" s="26">
        <v>13</v>
      </c>
      <c r="B16" s="27" t="s">
        <v>30</v>
      </c>
      <c r="C16" s="30">
        <v>2</v>
      </c>
    </row>
    <row r="17" spans="1:3" ht="15" customHeight="1">
      <c r="A17" s="26">
        <v>14</v>
      </c>
      <c r="B17" s="27" t="s">
        <v>91</v>
      </c>
      <c r="C17" s="30">
        <v>2</v>
      </c>
    </row>
    <row r="18" spans="1:3" ht="15" customHeight="1">
      <c r="A18" s="26">
        <v>15</v>
      </c>
      <c r="B18" s="27" t="s">
        <v>17</v>
      </c>
      <c r="C18" s="30">
        <v>2</v>
      </c>
    </row>
    <row r="19" spans="1:3" ht="15" customHeight="1">
      <c r="A19" s="26">
        <v>16</v>
      </c>
      <c r="B19" s="27" t="s">
        <v>110</v>
      </c>
      <c r="C19" s="30">
        <v>2</v>
      </c>
    </row>
    <row r="20" spans="1:3" ht="15" customHeight="1">
      <c r="A20" s="26">
        <v>17</v>
      </c>
      <c r="B20" s="27" t="s">
        <v>246</v>
      </c>
      <c r="C20" s="30">
        <v>1</v>
      </c>
    </row>
    <row r="21" spans="1:3" ht="15" customHeight="1">
      <c r="A21" s="26">
        <v>18</v>
      </c>
      <c r="B21" s="27" t="s">
        <v>230</v>
      </c>
      <c r="C21" s="30">
        <v>1</v>
      </c>
    </row>
    <row r="22" spans="1:3" ht="15" customHeight="1">
      <c r="A22" s="26">
        <v>19</v>
      </c>
      <c r="B22" s="27" t="s">
        <v>222</v>
      </c>
      <c r="C22" s="30">
        <v>1</v>
      </c>
    </row>
    <row r="23" spans="1:3" ht="15" customHeight="1">
      <c r="A23" s="26">
        <v>20</v>
      </c>
      <c r="B23" s="27" t="s">
        <v>57</v>
      </c>
      <c r="C23" s="30">
        <v>1</v>
      </c>
    </row>
    <row r="24" spans="1:3" ht="15" customHeight="1">
      <c r="A24" s="26">
        <v>21</v>
      </c>
      <c r="B24" s="27" t="s">
        <v>14</v>
      </c>
      <c r="C24" s="30">
        <v>1</v>
      </c>
    </row>
    <row r="25" spans="1:3" ht="15" customHeight="1">
      <c r="A25" s="26">
        <v>22</v>
      </c>
      <c r="B25" s="27" t="s">
        <v>177</v>
      </c>
      <c r="C25" s="30">
        <v>1</v>
      </c>
    </row>
    <row r="26" spans="1:3" ht="15" customHeight="1">
      <c r="A26" s="26">
        <v>23</v>
      </c>
      <c r="B26" s="27" t="s">
        <v>219</v>
      </c>
      <c r="C26" s="30">
        <v>1</v>
      </c>
    </row>
    <row r="27" spans="1:3" ht="15" customHeight="1">
      <c r="A27" s="26">
        <v>24</v>
      </c>
      <c r="B27" s="27" t="s">
        <v>60</v>
      </c>
      <c r="C27" s="30">
        <v>1</v>
      </c>
    </row>
    <row r="28" spans="1:3" ht="15" customHeight="1">
      <c r="A28" s="26">
        <v>25</v>
      </c>
      <c r="B28" s="27" t="s">
        <v>233</v>
      </c>
      <c r="C28" s="30">
        <v>1</v>
      </c>
    </row>
    <row r="29" spans="1:3" ht="15" customHeight="1">
      <c r="A29" s="26">
        <v>26</v>
      </c>
      <c r="B29" s="27" t="s">
        <v>73</v>
      </c>
      <c r="C29" s="30">
        <v>1</v>
      </c>
    </row>
    <row r="30" spans="1:3" ht="15" customHeight="1">
      <c r="A30" s="26">
        <v>27</v>
      </c>
      <c r="B30" s="27" t="s">
        <v>118</v>
      </c>
      <c r="C30" s="30">
        <v>1</v>
      </c>
    </row>
    <row r="31" spans="1:3" ht="15" customHeight="1">
      <c r="A31" s="26">
        <v>28</v>
      </c>
      <c r="B31" s="27" t="s">
        <v>163</v>
      </c>
      <c r="C31" s="30">
        <v>1</v>
      </c>
    </row>
    <row r="32" spans="1:3" ht="15" customHeight="1">
      <c r="A32" s="26">
        <v>29</v>
      </c>
      <c r="B32" s="27" t="s">
        <v>47</v>
      </c>
      <c r="C32" s="30">
        <v>1</v>
      </c>
    </row>
    <row r="33" spans="1:3" ht="15" customHeight="1">
      <c r="A33" s="26">
        <v>30</v>
      </c>
      <c r="B33" s="27" t="s">
        <v>154</v>
      </c>
      <c r="C33" s="30">
        <v>1</v>
      </c>
    </row>
    <row r="34" spans="1:3" ht="15" customHeight="1">
      <c r="A34" s="26">
        <v>31</v>
      </c>
      <c r="B34" s="27" t="s">
        <v>181</v>
      </c>
      <c r="C34" s="30">
        <v>1</v>
      </c>
    </row>
    <row r="35" spans="1:3" ht="15" customHeight="1">
      <c r="A35" s="26">
        <v>32</v>
      </c>
      <c r="B35" s="27" t="s">
        <v>144</v>
      </c>
      <c r="C35" s="30">
        <v>1</v>
      </c>
    </row>
    <row r="36" spans="1:3" ht="15" customHeight="1">
      <c r="A36" s="26">
        <v>33</v>
      </c>
      <c r="B36" s="27" t="s">
        <v>179</v>
      </c>
      <c r="C36" s="30">
        <v>1</v>
      </c>
    </row>
    <row r="37" spans="1:3" ht="15" customHeight="1">
      <c r="A37" s="26">
        <v>34</v>
      </c>
      <c r="B37" s="27" t="s">
        <v>122</v>
      </c>
      <c r="C37" s="30">
        <v>1</v>
      </c>
    </row>
    <row r="38" spans="1:3" ht="15" customHeight="1" thickBot="1">
      <c r="A38" s="28">
        <v>35</v>
      </c>
      <c r="B38" s="29" t="s">
        <v>189</v>
      </c>
      <c r="C38" s="31">
        <v>1</v>
      </c>
    </row>
    <row r="39" ht="12.75">
      <c r="C39" s="4">
        <f>SUM(C4:C38)</f>
        <v>107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2009-09-22T10:12:38Z</dcterms:modified>
  <cp:category/>
  <cp:version/>
  <cp:contentType/>
  <cp:contentStatus/>
</cp:coreProperties>
</file>